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 activeTab="4"/>
  </bookViews>
  <sheets>
    <sheet name="Алмазный" sheetId="2" r:id="rId1"/>
    <sheet name="Светлый" sheetId="1" r:id="rId2"/>
    <sheet name="Ботуобуйинский" sheetId="4" r:id="rId3"/>
    <sheet name="Садынский" sheetId="3" r:id="rId4"/>
    <sheet name="Чоунинский" sheetId="5" r:id="rId5"/>
    <sheet name="Сводная" sheetId="6" r:id="rId6"/>
    <sheet name="Лист4" sheetId="7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K27" i="5"/>
  <c r="N26"/>
  <c r="N27" s="1"/>
  <c r="O26"/>
  <c r="O27" s="1"/>
  <c r="M26"/>
  <c r="M27" s="1"/>
  <c r="L27" s="1"/>
  <c r="F27" s="1"/>
  <c r="K26"/>
  <c r="J22"/>
  <c r="J23" s="1"/>
  <c r="I22"/>
  <c r="I23" s="1"/>
  <c r="K30"/>
  <c r="P36"/>
  <c r="N38"/>
  <c r="K38" i="3"/>
  <c r="Q36"/>
  <c r="N30"/>
  <c r="P26"/>
  <c r="P27" s="1"/>
  <c r="O26"/>
  <c r="O27" s="1"/>
  <c r="N22"/>
  <c r="N23" s="1"/>
  <c r="M22"/>
  <c r="M23" s="1"/>
  <c r="P19"/>
  <c r="O23" i="4"/>
  <c r="R26"/>
  <c r="R27" s="1"/>
  <c r="Q26"/>
  <c r="Q27" s="1"/>
  <c r="P22"/>
  <c r="P23" s="1"/>
  <c r="L23" s="1"/>
  <c r="F23" s="1"/>
  <c r="O22"/>
  <c r="M38"/>
  <c r="S36"/>
  <c r="O30"/>
  <c r="N28" i="1"/>
  <c r="J30"/>
  <c r="H22"/>
  <c r="P17"/>
  <c r="Q17"/>
  <c r="R17"/>
  <c r="S17"/>
  <c r="T17"/>
  <c r="U17"/>
  <c r="V17"/>
  <c r="W17"/>
  <c r="O17"/>
  <c r="N17"/>
  <c r="M17"/>
  <c r="J17"/>
  <c r="K17"/>
  <c r="I17"/>
  <c r="M15"/>
  <c r="K15"/>
  <c r="J15"/>
  <c r="J38" i="2"/>
  <c r="P36"/>
  <c r="M30"/>
  <c r="O27"/>
  <c r="N27"/>
  <c r="M23"/>
  <c r="J23"/>
  <c r="K23"/>
  <c r="I23"/>
  <c r="M14"/>
  <c r="I10" i="5"/>
  <c r="I13"/>
  <c r="I14" s="1"/>
  <c r="H13"/>
  <c r="H14" s="1"/>
  <c r="I18"/>
  <c r="I18" i="3"/>
  <c r="I18" i="4"/>
  <c r="I18" i="2"/>
  <c r="I8" i="1"/>
  <c r="J8"/>
  <c r="H8"/>
  <c r="K14" i="2"/>
  <c r="J14"/>
  <c r="I10"/>
  <c r="L40" i="5"/>
  <c r="F40"/>
  <c r="L39"/>
  <c r="F39"/>
  <c r="L38"/>
  <c r="F38" s="1"/>
  <c r="L36"/>
  <c r="F36" s="1"/>
  <c r="L35"/>
  <c r="F35"/>
  <c r="L34"/>
  <c r="F34"/>
  <c r="L32"/>
  <c r="F32"/>
  <c r="L31"/>
  <c r="F31"/>
  <c r="L30"/>
  <c r="F30"/>
  <c r="L26"/>
  <c r="F26" s="1"/>
  <c r="L25"/>
  <c r="F25"/>
  <c r="L23"/>
  <c r="L22"/>
  <c r="F22"/>
  <c r="L21"/>
  <c r="F21"/>
  <c r="L18"/>
  <c r="F18"/>
  <c r="L17"/>
  <c r="F17"/>
  <c r="L16"/>
  <c r="F16"/>
  <c r="L14"/>
  <c r="L13"/>
  <c r="L12"/>
  <c r="F12"/>
  <c r="L10"/>
  <c r="F10"/>
  <c r="L9"/>
  <c r="F9"/>
  <c r="L8"/>
  <c r="F8"/>
  <c r="Q19"/>
  <c r="P19"/>
  <c r="O19"/>
  <c r="N19"/>
  <c r="M19"/>
  <c r="H19"/>
  <c r="I19"/>
  <c r="J19"/>
  <c r="K19"/>
  <c r="G19"/>
  <c r="W28"/>
  <c r="V28"/>
  <c r="U28"/>
  <c r="T28"/>
  <c r="S28"/>
  <c r="R28"/>
  <c r="Q28"/>
  <c r="P28"/>
  <c r="O28"/>
  <c r="N28"/>
  <c r="M28"/>
  <c r="K28"/>
  <c r="J28"/>
  <c r="I28"/>
  <c r="H28"/>
  <c r="G28"/>
  <c r="R6"/>
  <c r="S6"/>
  <c r="T6"/>
  <c r="U6"/>
  <c r="V6"/>
  <c r="W6"/>
  <c r="Q6"/>
  <c r="P6"/>
  <c r="O6"/>
  <c r="N6"/>
  <c r="M6"/>
  <c r="H6"/>
  <c r="I6"/>
  <c r="J6"/>
  <c r="K6"/>
  <c r="G6"/>
  <c r="L40" i="3"/>
  <c r="F40"/>
  <c r="L39"/>
  <c r="F39"/>
  <c r="L38"/>
  <c r="F38"/>
  <c r="L36"/>
  <c r="F36" s="1"/>
  <c r="L35"/>
  <c r="F35"/>
  <c r="L34"/>
  <c r="F34"/>
  <c r="L32"/>
  <c r="F32"/>
  <c r="L31"/>
  <c r="F31"/>
  <c r="L30"/>
  <c r="F30"/>
  <c r="L26"/>
  <c r="F26" s="1"/>
  <c r="L25"/>
  <c r="F25"/>
  <c r="L22"/>
  <c r="F22" s="1"/>
  <c r="L21"/>
  <c r="F21"/>
  <c r="L18"/>
  <c r="F18"/>
  <c r="L17"/>
  <c r="F17"/>
  <c r="L16"/>
  <c r="F16"/>
  <c r="L12"/>
  <c r="F12"/>
  <c r="L10"/>
  <c r="L9"/>
  <c r="L8"/>
  <c r="F8"/>
  <c r="W28"/>
  <c r="V28"/>
  <c r="U28"/>
  <c r="T28"/>
  <c r="S28"/>
  <c r="R28"/>
  <c r="Q28"/>
  <c r="P28"/>
  <c r="O28"/>
  <c r="N28"/>
  <c r="M28"/>
  <c r="L28"/>
  <c r="K28"/>
  <c r="J28"/>
  <c r="I28"/>
  <c r="H28"/>
  <c r="G28"/>
  <c r="Q19"/>
  <c r="O19"/>
  <c r="N19"/>
  <c r="M19"/>
  <c r="H19"/>
  <c r="I19"/>
  <c r="J19"/>
  <c r="K19"/>
  <c r="G19"/>
  <c r="Q6"/>
  <c r="P6"/>
  <c r="O6"/>
  <c r="N6"/>
  <c r="M6"/>
  <c r="H6"/>
  <c r="I6"/>
  <c r="J6"/>
  <c r="K6"/>
  <c r="G6"/>
  <c r="L32" i="4"/>
  <c r="F32"/>
  <c r="L31"/>
  <c r="F31"/>
  <c r="L30"/>
  <c r="F30"/>
  <c r="L40"/>
  <c r="F40" s="1"/>
  <c r="L39"/>
  <c r="F39" s="1"/>
  <c r="L38"/>
  <c r="F38" s="1"/>
  <c r="L36"/>
  <c r="F36" s="1"/>
  <c r="L35"/>
  <c r="F35" s="1"/>
  <c r="L34"/>
  <c r="F34" s="1"/>
  <c r="L26"/>
  <c r="F26" s="1"/>
  <c r="L25"/>
  <c r="F25" s="1"/>
  <c r="L22"/>
  <c r="F22" s="1"/>
  <c r="L21"/>
  <c r="F21" s="1"/>
  <c r="L18"/>
  <c r="F18" s="1"/>
  <c r="L17"/>
  <c r="F17" s="1"/>
  <c r="L16"/>
  <c r="F16" s="1"/>
  <c r="L12"/>
  <c r="F12" s="1"/>
  <c r="L10"/>
  <c r="L9"/>
  <c r="L8"/>
  <c r="F8" s="1"/>
  <c r="R28"/>
  <c r="S28"/>
  <c r="T28"/>
  <c r="Q28"/>
  <c r="P28"/>
  <c r="O28"/>
  <c r="N28"/>
  <c r="M28"/>
  <c r="H28"/>
  <c r="I28"/>
  <c r="J28"/>
  <c r="K28"/>
  <c r="G28"/>
  <c r="R19"/>
  <c r="S19"/>
  <c r="Q19"/>
  <c r="P19"/>
  <c r="O19"/>
  <c r="N19"/>
  <c r="M19"/>
  <c r="H19"/>
  <c r="I19"/>
  <c r="J19"/>
  <c r="K19"/>
  <c r="G19"/>
  <c r="Q6"/>
  <c r="P6"/>
  <c r="O6"/>
  <c r="N6"/>
  <c r="M6"/>
  <c r="H6"/>
  <c r="I6"/>
  <c r="J6"/>
  <c r="K6"/>
  <c r="G6"/>
  <c r="N20" i="1"/>
  <c r="W20"/>
  <c r="V20"/>
  <c r="U20"/>
  <c r="T20"/>
  <c r="S20"/>
  <c r="R20"/>
  <c r="Q20"/>
  <c r="P20"/>
  <c r="O20"/>
  <c r="M20"/>
  <c r="L20"/>
  <c r="K20"/>
  <c r="J20"/>
  <c r="I20"/>
  <c r="H20"/>
  <c r="G20"/>
  <c r="R11"/>
  <c r="S11"/>
  <c r="T11"/>
  <c r="U11"/>
  <c r="V11"/>
  <c r="W11"/>
  <c r="Q11"/>
  <c r="P11"/>
  <c r="O11"/>
  <c r="N11"/>
  <c r="M11"/>
  <c r="K11"/>
  <c r="J11"/>
  <c r="I11"/>
  <c r="H11"/>
  <c r="G11"/>
  <c r="Q28" i="2"/>
  <c r="P28"/>
  <c r="O28"/>
  <c r="N28"/>
  <c r="M28"/>
  <c r="H28"/>
  <c r="I28"/>
  <c r="J28"/>
  <c r="K28"/>
  <c r="G28"/>
  <c r="Q19"/>
  <c r="P19"/>
  <c r="O19"/>
  <c r="N19"/>
  <c r="M19"/>
  <c r="H19"/>
  <c r="I19"/>
  <c r="J19"/>
  <c r="K19"/>
  <c r="G19"/>
  <c r="Q6"/>
  <c r="P6"/>
  <c r="O6"/>
  <c r="N6"/>
  <c r="M6"/>
  <c r="H6"/>
  <c r="I6"/>
  <c r="J6"/>
  <c r="K6"/>
  <c r="G6"/>
  <c r="L32" i="1"/>
  <c r="F32"/>
  <c r="L31"/>
  <c r="F31"/>
  <c r="L30"/>
  <c r="F30"/>
  <c r="L28"/>
  <c r="F28"/>
  <c r="L27"/>
  <c r="F27"/>
  <c r="L26"/>
  <c r="F26"/>
  <c r="L24"/>
  <c r="F24"/>
  <c r="L23"/>
  <c r="F23"/>
  <c r="L22"/>
  <c r="F22"/>
  <c r="L19"/>
  <c r="F19"/>
  <c r="L18"/>
  <c r="F18"/>
  <c r="L15"/>
  <c r="F15"/>
  <c r="L14"/>
  <c r="F14"/>
  <c r="L13"/>
  <c r="F13"/>
  <c r="L10"/>
  <c r="F10"/>
  <c r="L9"/>
  <c r="F9"/>
  <c r="L8"/>
  <c r="F8"/>
  <c r="L40" i="2"/>
  <c r="F40"/>
  <c r="L39"/>
  <c r="F39"/>
  <c r="L38"/>
  <c r="F38"/>
  <c r="L36"/>
  <c r="F36"/>
  <c r="L35"/>
  <c r="F35"/>
  <c r="L34"/>
  <c r="F34"/>
  <c r="L32"/>
  <c r="F32"/>
  <c r="L31"/>
  <c r="F31"/>
  <c r="L30"/>
  <c r="F30" s="1"/>
  <c r="L27"/>
  <c r="F27" s="1"/>
  <c r="L26"/>
  <c r="F26"/>
  <c r="L25"/>
  <c r="F25"/>
  <c r="L23"/>
  <c r="F23" s="1"/>
  <c r="L22"/>
  <c r="F22"/>
  <c r="L21"/>
  <c r="F21"/>
  <c r="L18"/>
  <c r="F18"/>
  <c r="L17"/>
  <c r="F17"/>
  <c r="L16"/>
  <c r="F16"/>
  <c r="L14"/>
  <c r="F14"/>
  <c r="L13"/>
  <c r="F13"/>
  <c r="L12"/>
  <c r="F12"/>
  <c r="F9"/>
  <c r="F10"/>
  <c r="F8"/>
  <c r="L9"/>
  <c r="L10"/>
  <c r="L8"/>
  <c r="F20" i="1"/>
  <c r="F28" i="3"/>
  <c r="L27" i="4" l="1"/>
  <c r="F27" s="1"/>
  <c r="L23" i="3"/>
  <c r="F23" s="1"/>
  <c r="L27"/>
  <c r="F27" s="1"/>
  <c r="F23" i="5"/>
  <c r="L17" i="1"/>
  <c r="F17" s="1"/>
  <c r="F14" i="5"/>
  <c r="L28"/>
  <c r="F28" s="1"/>
  <c r="L37"/>
  <c r="F37" s="1"/>
  <c r="L37" i="4"/>
  <c r="F37"/>
  <c r="F37" i="3"/>
  <c r="F33" i="2"/>
  <c r="F37"/>
  <c r="F15"/>
  <c r="F12" i="1"/>
  <c r="F7"/>
  <c r="L7" i="2"/>
  <c r="F7" s="1"/>
  <c r="L11"/>
  <c r="F11" s="1"/>
  <c r="L15"/>
  <c r="L20"/>
  <c r="F20" s="1"/>
  <c r="L24"/>
  <c r="F24" s="1"/>
  <c r="L29"/>
  <c r="F29" s="1"/>
  <c r="L33"/>
  <c r="L7" i="3"/>
  <c r="F7" s="1"/>
  <c r="L11"/>
  <c r="F11" s="1"/>
  <c r="L15"/>
  <c r="F15" s="1"/>
  <c r="L20"/>
  <c r="F20" s="1"/>
  <c r="L24"/>
  <c r="F24" s="1"/>
  <c r="L29"/>
  <c r="F29" s="1"/>
  <c r="L33"/>
  <c r="F33" s="1"/>
  <c r="L7" i="4"/>
  <c r="F7" s="1"/>
  <c r="L11"/>
  <c r="F11" s="1"/>
  <c r="L15"/>
  <c r="F15" s="1"/>
  <c r="L20"/>
  <c r="F20" s="1"/>
  <c r="L24"/>
  <c r="F24" s="1"/>
  <c r="L29"/>
  <c r="F29" s="1"/>
  <c r="L33"/>
  <c r="F33" s="1"/>
  <c r="L7" i="5"/>
  <c r="F7" s="1"/>
  <c r="L11"/>
  <c r="F11" s="1"/>
  <c r="L15"/>
  <c r="F15" s="1"/>
  <c r="L20"/>
  <c r="F20" s="1"/>
  <c r="L24"/>
  <c r="F24" s="1"/>
  <c r="L29"/>
  <c r="F29" s="1"/>
  <c r="L33"/>
  <c r="F33" s="1"/>
  <c r="L7" i="1"/>
  <c r="L12"/>
  <c r="L16"/>
  <c r="F16" s="1"/>
  <c r="L21"/>
  <c r="F21" s="1"/>
  <c r="L25"/>
  <c r="F25" s="1"/>
  <c r="L29"/>
  <c r="F29" s="1"/>
  <c r="S21" i="6" l="1"/>
  <c r="R21"/>
  <c r="Q21"/>
  <c r="P21"/>
  <c r="O21"/>
  <c r="N21"/>
  <c r="M21"/>
  <c r="L21"/>
  <c r="K21"/>
  <c r="H21"/>
  <c r="G21"/>
  <c r="F21"/>
  <c r="W19" i="5"/>
  <c r="T15" i="6" s="1"/>
  <c r="V19" i="5"/>
  <c r="S15" i="6" s="1"/>
  <c r="U19" i="5"/>
  <c r="R15" i="6" s="1"/>
  <c r="T19" i="5"/>
  <c r="Q15" i="6" s="1"/>
  <c r="S19" i="5"/>
  <c r="P15" i="6" s="1"/>
  <c r="R19" i="5"/>
  <c r="O15" i="6" s="1"/>
  <c r="N15"/>
  <c r="M15"/>
  <c r="L15"/>
  <c r="K15"/>
  <c r="H15"/>
  <c r="G15"/>
  <c r="F15"/>
  <c r="E15"/>
  <c r="D15"/>
  <c r="T9"/>
  <c r="S9"/>
  <c r="R9"/>
  <c r="Q9"/>
  <c r="P9"/>
  <c r="O9"/>
  <c r="N9"/>
  <c r="M9"/>
  <c r="L9"/>
  <c r="K9"/>
  <c r="H9"/>
  <c r="G9"/>
  <c r="F9"/>
  <c r="E9"/>
  <c r="D9"/>
  <c r="W28" i="4"/>
  <c r="T20" i="6" s="1"/>
  <c r="V28" i="4"/>
  <c r="S20" i="6" s="1"/>
  <c r="U28" i="4"/>
  <c r="R20" i="6" s="1"/>
  <c r="Q20"/>
  <c r="P20"/>
  <c r="O20"/>
  <c r="N20"/>
  <c r="M20"/>
  <c r="L20"/>
  <c r="K20"/>
  <c r="H20"/>
  <c r="G20"/>
  <c r="F20"/>
  <c r="E20"/>
  <c r="D20"/>
  <c r="W19" i="4"/>
  <c r="T14" i="6" s="1"/>
  <c r="V19" i="4"/>
  <c r="S14" i="6" s="1"/>
  <c r="U19" i="4"/>
  <c r="R14" i="6" s="1"/>
  <c r="T19" i="4"/>
  <c r="Q14" i="6" s="1"/>
  <c r="P14"/>
  <c r="O14"/>
  <c r="N14"/>
  <c r="M14"/>
  <c r="L14"/>
  <c r="K14"/>
  <c r="H14"/>
  <c r="G14"/>
  <c r="F14"/>
  <c r="E14"/>
  <c r="D14"/>
  <c r="W6" i="4"/>
  <c r="T8" i="6" s="1"/>
  <c r="V6" i="4"/>
  <c r="S8" i="6" s="1"/>
  <c r="U6" i="4"/>
  <c r="R8" i="6" s="1"/>
  <c r="T6" i="4"/>
  <c r="Q8" i="6" s="1"/>
  <c r="S6" i="4"/>
  <c r="P8" i="6" s="1"/>
  <c r="R6" i="4"/>
  <c r="O8" i="6" s="1"/>
  <c r="N8"/>
  <c r="M8"/>
  <c r="L8"/>
  <c r="K8"/>
  <c r="H8"/>
  <c r="G8"/>
  <c r="F8"/>
  <c r="E8"/>
  <c r="D8"/>
  <c r="M19"/>
  <c r="L19"/>
  <c r="K19"/>
  <c r="H19"/>
  <c r="G19"/>
  <c r="F19"/>
  <c r="W19" i="3"/>
  <c r="T13" i="6" s="1"/>
  <c r="V19" i="3"/>
  <c r="S13" i="6" s="1"/>
  <c r="U19" i="3"/>
  <c r="R13" i="6" s="1"/>
  <c r="T19" i="3"/>
  <c r="Q13" i="6" s="1"/>
  <c r="S19" i="3"/>
  <c r="P13" i="6" s="1"/>
  <c r="R19" i="3"/>
  <c r="O13" i="6" s="1"/>
  <c r="N13"/>
  <c r="M13"/>
  <c r="L13"/>
  <c r="K13"/>
  <c r="H13"/>
  <c r="G13"/>
  <c r="F13"/>
  <c r="E13"/>
  <c r="D13"/>
  <c r="W6" i="3"/>
  <c r="T7" i="6" s="1"/>
  <c r="V6" i="3"/>
  <c r="S7" i="6" s="1"/>
  <c r="U6" i="3"/>
  <c r="R7" i="6" s="1"/>
  <c r="T6" i="3"/>
  <c r="Q7" i="6" s="1"/>
  <c r="S6" i="3"/>
  <c r="P7" i="6" s="1"/>
  <c r="R6" i="3"/>
  <c r="O7" i="6" s="1"/>
  <c r="N7"/>
  <c r="M7"/>
  <c r="L7"/>
  <c r="K7"/>
  <c r="H7"/>
  <c r="G7"/>
  <c r="F7"/>
  <c r="E7"/>
  <c r="D7"/>
  <c r="D6"/>
  <c r="E6"/>
  <c r="F6"/>
  <c r="G6"/>
  <c r="H6"/>
  <c r="K6"/>
  <c r="L6"/>
  <c r="M6"/>
  <c r="N6"/>
  <c r="R6" i="2"/>
  <c r="O6" i="6" s="1"/>
  <c r="S6" i="2"/>
  <c r="P6" i="6" s="1"/>
  <c r="T6" i="2"/>
  <c r="Q6" i="6" s="1"/>
  <c r="U6" i="2"/>
  <c r="R6" i="6" s="1"/>
  <c r="V6" i="2"/>
  <c r="S6" i="6" s="1"/>
  <c r="W6" i="2"/>
  <c r="T6" i="6" s="1"/>
  <c r="W28" i="2"/>
  <c r="T18" i="6" s="1"/>
  <c r="V28" i="2"/>
  <c r="S18" i="6" s="1"/>
  <c r="U28" i="2"/>
  <c r="R18" i="6" s="1"/>
  <c r="T28" i="2"/>
  <c r="Q18" i="6" s="1"/>
  <c r="S28" i="2"/>
  <c r="P18" i="6" s="1"/>
  <c r="R28" i="2"/>
  <c r="O18" i="6" s="1"/>
  <c r="N18"/>
  <c r="M18"/>
  <c r="L18"/>
  <c r="K18"/>
  <c r="H18"/>
  <c r="G18"/>
  <c r="F18"/>
  <c r="E18"/>
  <c r="D18"/>
  <c r="W19" i="2"/>
  <c r="T12" i="6" s="1"/>
  <c r="V19" i="2"/>
  <c r="S12" i="6" s="1"/>
  <c r="U19" i="2"/>
  <c r="R12" i="6" s="1"/>
  <c r="T19" i="2"/>
  <c r="Q12" i="6" s="1"/>
  <c r="S19" i="2"/>
  <c r="P12" i="6" s="1"/>
  <c r="R19" i="2"/>
  <c r="O12" i="6" s="1"/>
  <c r="N12"/>
  <c r="M12"/>
  <c r="L12"/>
  <c r="K12"/>
  <c r="H12"/>
  <c r="G12"/>
  <c r="F12"/>
  <c r="E12"/>
  <c r="D17"/>
  <c r="E17"/>
  <c r="F17"/>
  <c r="F16" s="1"/>
  <c r="G17"/>
  <c r="G16" s="1"/>
  <c r="H17"/>
  <c r="H16" s="1"/>
  <c r="K17"/>
  <c r="K16" s="1"/>
  <c r="L17"/>
  <c r="L16" s="1"/>
  <c r="M17"/>
  <c r="M16" s="1"/>
  <c r="N17"/>
  <c r="O17"/>
  <c r="P17"/>
  <c r="Q17"/>
  <c r="R17"/>
  <c r="S17"/>
  <c r="T17"/>
  <c r="E11"/>
  <c r="E10" s="1"/>
  <c r="F11"/>
  <c r="F10" s="1"/>
  <c r="G11"/>
  <c r="G10" s="1"/>
  <c r="H11"/>
  <c r="H10" s="1"/>
  <c r="K11"/>
  <c r="K10" s="1"/>
  <c r="L11"/>
  <c r="L10" s="1"/>
  <c r="M11"/>
  <c r="M10" s="1"/>
  <c r="N11"/>
  <c r="N10" s="1"/>
  <c r="O11"/>
  <c r="O10" s="1"/>
  <c r="P11"/>
  <c r="P10" s="1"/>
  <c r="Q11"/>
  <c r="Q10" s="1"/>
  <c r="R11"/>
  <c r="R10" s="1"/>
  <c r="S11"/>
  <c r="S10" s="1"/>
  <c r="T11"/>
  <c r="T10" s="1"/>
  <c r="D11" l="1"/>
  <c r="D12"/>
  <c r="J12"/>
  <c r="I12" s="1"/>
  <c r="L19" i="2"/>
  <c r="F19" s="1"/>
  <c r="J18" i="6"/>
  <c r="I18" s="1"/>
  <c r="L28" i="2"/>
  <c r="F28" s="1"/>
  <c r="J7" i="6"/>
  <c r="I7" s="1"/>
  <c r="L6" i="3"/>
  <c r="F6" s="1"/>
  <c r="J13" i="6"/>
  <c r="I13" s="1"/>
  <c r="L19" i="3"/>
  <c r="F19" s="1"/>
  <c r="J19" i="6"/>
  <c r="J11"/>
  <c r="I11" s="1"/>
  <c r="L11" i="1"/>
  <c r="F11" s="1"/>
  <c r="J17" i="6"/>
  <c r="I17" s="1"/>
  <c r="C17" s="1"/>
  <c r="C18"/>
  <c r="J6"/>
  <c r="I6" s="1"/>
  <c r="C6" s="1"/>
  <c r="L6" i="2"/>
  <c r="F6" s="1"/>
  <c r="C7" i="6"/>
  <c r="C13"/>
  <c r="J8"/>
  <c r="I8" s="1"/>
  <c r="C8" s="1"/>
  <c r="L6" i="4"/>
  <c r="F6" s="1"/>
  <c r="J14" i="6"/>
  <c r="I14" s="1"/>
  <c r="C14" s="1"/>
  <c r="L19" i="4"/>
  <c r="F19" s="1"/>
  <c r="J20" i="6"/>
  <c r="I20" s="1"/>
  <c r="C20" s="1"/>
  <c r="L28" i="4"/>
  <c r="F28" s="1"/>
  <c r="J9" i="6"/>
  <c r="I9" s="1"/>
  <c r="C9" s="1"/>
  <c r="L6" i="5"/>
  <c r="F6" s="1"/>
  <c r="J15" i="6"/>
  <c r="L19" i="5"/>
  <c r="F19" s="1"/>
  <c r="J21" i="6"/>
  <c r="D10"/>
  <c r="G41" i="3"/>
  <c r="D19" i="6"/>
  <c r="H41" i="3"/>
  <c r="E6" i="7" s="1"/>
  <c r="E19" i="6"/>
  <c r="Q41" i="3"/>
  <c r="M6" i="7" s="1"/>
  <c r="N19" i="6"/>
  <c r="N16" s="1"/>
  <c r="R41" i="3"/>
  <c r="N6" i="7" s="1"/>
  <c r="O19" i="6"/>
  <c r="O16" s="1"/>
  <c r="S41" i="3"/>
  <c r="O6" i="7" s="1"/>
  <c r="P19" i="6"/>
  <c r="P16" s="1"/>
  <c r="T41" i="3"/>
  <c r="P6" i="7" s="1"/>
  <c r="Q19" i="6"/>
  <c r="Q16" s="1"/>
  <c r="U41" i="3"/>
  <c r="Q6" i="7" s="1"/>
  <c r="R19" i="6"/>
  <c r="R16" s="1"/>
  <c r="V41" i="3"/>
  <c r="R6" i="7" s="1"/>
  <c r="S19" i="6"/>
  <c r="S16" s="1"/>
  <c r="W41" i="3"/>
  <c r="S6" i="7" s="1"/>
  <c r="T19" i="6"/>
  <c r="G41" i="5"/>
  <c r="D21" i="6"/>
  <c r="H41" i="5"/>
  <c r="E8" i="7" s="1"/>
  <c r="E21" i="6"/>
  <c r="W41" i="5"/>
  <c r="S8" i="7" s="1"/>
  <c r="T21" i="6"/>
  <c r="D16"/>
  <c r="I41" i="5"/>
  <c r="F8" i="7" s="1"/>
  <c r="J41" i="5"/>
  <c r="G8" i="7" s="1"/>
  <c r="N41" i="5"/>
  <c r="J8" i="7" s="1"/>
  <c r="T41" i="5"/>
  <c r="P8" i="7" s="1"/>
  <c r="U41" i="5"/>
  <c r="Q8" i="7" s="1"/>
  <c r="V41" i="5"/>
  <c r="R8" i="7" s="1"/>
  <c r="S41" i="5"/>
  <c r="O8" i="7" s="1"/>
  <c r="R41" i="5"/>
  <c r="N8" i="7" s="1"/>
  <c r="K41" i="5"/>
  <c r="H8" i="7" s="1"/>
  <c r="M41" i="5"/>
  <c r="Q41"/>
  <c r="M8" i="7" s="1"/>
  <c r="O41" i="5"/>
  <c r="K8" i="7" s="1"/>
  <c r="P41" i="5"/>
  <c r="L8" i="7" s="1"/>
  <c r="G41" i="4"/>
  <c r="H41"/>
  <c r="E7" i="7" s="1"/>
  <c r="I41" i="4"/>
  <c r="F7" i="7" s="1"/>
  <c r="M41" i="4"/>
  <c r="N41"/>
  <c r="J7" i="7" s="1"/>
  <c r="O41" i="4"/>
  <c r="K7" i="7" s="1"/>
  <c r="P41" i="4"/>
  <c r="L7" i="7" s="1"/>
  <c r="Q41" i="4"/>
  <c r="M7" i="7" s="1"/>
  <c r="R41" i="4"/>
  <c r="N7" i="7" s="1"/>
  <c r="S41" i="4"/>
  <c r="O7" i="7" s="1"/>
  <c r="T41" i="4"/>
  <c r="P7" i="7" s="1"/>
  <c r="U41" i="4"/>
  <c r="Q7" i="7" s="1"/>
  <c r="V41" i="4"/>
  <c r="R7" i="7" s="1"/>
  <c r="W41" i="4"/>
  <c r="S7" i="7" s="1"/>
  <c r="J41" i="4"/>
  <c r="G7" i="7" s="1"/>
  <c r="K41" i="4"/>
  <c r="H7" i="7" s="1"/>
  <c r="P41" i="3"/>
  <c r="L6" i="7" s="1"/>
  <c r="O41" i="3"/>
  <c r="K6" i="7" s="1"/>
  <c r="N41" i="3"/>
  <c r="J6" i="7" s="1"/>
  <c r="K41" i="3"/>
  <c r="H6" i="7" s="1"/>
  <c r="M41" i="3"/>
  <c r="I6" i="7" s="1"/>
  <c r="J41" i="3"/>
  <c r="G6" i="7" s="1"/>
  <c r="I41" i="3"/>
  <c r="F6" i="7" s="1"/>
  <c r="G41" i="2"/>
  <c r="K41"/>
  <c r="H5" i="7" s="1"/>
  <c r="M41" i="2"/>
  <c r="I5" i="7" s="1"/>
  <c r="N41" i="2"/>
  <c r="J5" i="7" s="1"/>
  <c r="O41" i="2"/>
  <c r="K5" i="7" s="1"/>
  <c r="P41" i="2"/>
  <c r="L5" i="7" s="1"/>
  <c r="Q41" i="2"/>
  <c r="M5" i="7" s="1"/>
  <c r="R41" i="2"/>
  <c r="N5" i="7" s="1"/>
  <c r="S41" i="2"/>
  <c r="O5" i="7" s="1"/>
  <c r="T41" i="2"/>
  <c r="P5" i="7" s="1"/>
  <c r="U41" i="2"/>
  <c r="Q5" i="7" s="1"/>
  <c r="V41" i="2"/>
  <c r="R5" i="7" s="1"/>
  <c r="W41" i="2"/>
  <c r="S5" i="7" s="1"/>
  <c r="H41" i="2"/>
  <c r="E5" i="7" s="1"/>
  <c r="I41" i="2"/>
  <c r="F5" i="7" s="1"/>
  <c r="J41" i="2"/>
  <c r="G5" i="7" s="1"/>
  <c r="C12" i="6" l="1"/>
  <c r="D8" i="7"/>
  <c r="D6"/>
  <c r="F41" i="3"/>
  <c r="D7" i="7"/>
  <c r="D5"/>
  <c r="F41" i="2"/>
  <c r="I7" i="7"/>
  <c r="L41" i="4"/>
  <c r="F41" s="1"/>
  <c r="I8" i="7"/>
  <c r="L41" i="5"/>
  <c r="F41" s="1"/>
  <c r="I19" i="6"/>
  <c r="C19" s="1"/>
  <c r="J16"/>
  <c r="I21"/>
  <c r="C21" s="1"/>
  <c r="J10"/>
  <c r="I15"/>
  <c r="C15" s="1"/>
  <c r="C11"/>
  <c r="T16"/>
  <c r="E16"/>
  <c r="C5" i="7"/>
  <c r="C7"/>
  <c r="C8"/>
  <c r="C6"/>
  <c r="W6" i="1"/>
  <c r="T5" i="6" s="1"/>
  <c r="T4" s="1"/>
  <c r="V6" i="1"/>
  <c r="S5" i="6" s="1"/>
  <c r="S4" s="1"/>
  <c r="S22" s="1"/>
  <c r="U6" i="1"/>
  <c r="R5" i="6" s="1"/>
  <c r="R4" s="1"/>
  <c r="R22" s="1"/>
  <c r="T6" i="1"/>
  <c r="Q5" i="6" s="1"/>
  <c r="Q4" s="1"/>
  <c r="Q22" s="1"/>
  <c r="S6" i="1"/>
  <c r="P5" i="6" s="1"/>
  <c r="P4" s="1"/>
  <c r="P22" s="1"/>
  <c r="R6" i="1"/>
  <c r="O5" i="6" s="1"/>
  <c r="O4" s="1"/>
  <c r="O22" s="1"/>
  <c r="Q6" i="1"/>
  <c r="N5" i="6" s="1"/>
  <c r="N4" s="1"/>
  <c r="N22" s="1"/>
  <c r="P6" i="1"/>
  <c r="M5" i="6" s="1"/>
  <c r="M4" s="1"/>
  <c r="M22" s="1"/>
  <c r="O6" i="1"/>
  <c r="L5" i="6" s="1"/>
  <c r="L4" s="1"/>
  <c r="L22" s="1"/>
  <c r="N6" i="1"/>
  <c r="K5" i="6" s="1"/>
  <c r="K4" s="1"/>
  <c r="K22" s="1"/>
  <c r="M6" i="1"/>
  <c r="K6"/>
  <c r="H5" i="6" s="1"/>
  <c r="H4" s="1"/>
  <c r="H22" s="1"/>
  <c r="J6" i="1"/>
  <c r="G5" i="6" s="1"/>
  <c r="G4" s="1"/>
  <c r="G22" s="1"/>
  <c r="I6" i="1"/>
  <c r="F5" i="6" s="1"/>
  <c r="F4" s="1"/>
  <c r="F22" s="1"/>
  <c r="H6" i="1"/>
  <c r="E5" i="6" s="1"/>
  <c r="E4" s="1"/>
  <c r="G6" i="1"/>
  <c r="D5" i="6" l="1"/>
  <c r="I10"/>
  <c r="C10"/>
  <c r="I16"/>
  <c r="C16"/>
  <c r="J5"/>
  <c r="L6" i="1"/>
  <c r="F6" s="1"/>
  <c r="D4" i="6"/>
  <c r="D22" s="1"/>
  <c r="E22"/>
  <c r="T22"/>
  <c r="K33" i="1"/>
  <c r="H4" i="7" s="1"/>
  <c r="H9" s="1"/>
  <c r="M33" i="1"/>
  <c r="N33"/>
  <c r="J4" i="7" s="1"/>
  <c r="J9" s="1"/>
  <c r="O33" i="1"/>
  <c r="K4" i="7" s="1"/>
  <c r="K9" s="1"/>
  <c r="P33" i="1"/>
  <c r="L4" i="7" s="1"/>
  <c r="L9" s="1"/>
  <c r="Q33" i="1"/>
  <c r="M4" i="7" s="1"/>
  <c r="M9" s="1"/>
  <c r="R33" i="1"/>
  <c r="N4" i="7" s="1"/>
  <c r="N9" s="1"/>
  <c r="S33" i="1"/>
  <c r="O4" i="7" s="1"/>
  <c r="O9" s="1"/>
  <c r="T33" i="1"/>
  <c r="P4" i="7" s="1"/>
  <c r="P9" s="1"/>
  <c r="U33" i="1"/>
  <c r="Q4" i="7" s="1"/>
  <c r="Q9" s="1"/>
  <c r="V33" i="1"/>
  <c r="R4" i="7" s="1"/>
  <c r="R9" s="1"/>
  <c r="W33" i="1"/>
  <c r="S4" i="7" s="1"/>
  <c r="S9" s="1"/>
  <c r="G33" i="1"/>
  <c r="H33"/>
  <c r="E4" i="7" s="1"/>
  <c r="E9" s="1"/>
  <c r="I33" i="1"/>
  <c r="F4" i="7" s="1"/>
  <c r="F9" s="1"/>
  <c r="J33" i="1"/>
  <c r="G4" i="7" s="1"/>
  <c r="G9" s="1"/>
  <c r="D4" l="1"/>
  <c r="J4" i="6"/>
  <c r="J22" s="1"/>
  <c r="I22" s="1"/>
  <c r="I5"/>
  <c r="I4" i="7"/>
  <c r="I9" s="1"/>
  <c r="L33" i="1"/>
  <c r="F33" s="1"/>
  <c r="C4" i="7"/>
  <c r="C9" s="1"/>
  <c r="D9"/>
  <c r="I4" i="6" l="1"/>
  <c r="C5"/>
  <c r="C4" s="1"/>
  <c r="C22" s="1"/>
  <c r="F13" i="5" l="1"/>
  <c r="K9" i="4" l="1"/>
  <c r="J9" i="3"/>
  <c r="N13"/>
  <c r="O13" i="4"/>
  <c r="N14" i="3" l="1"/>
  <c r="L14" s="1"/>
  <c r="F14" s="1"/>
  <c r="L13"/>
  <c r="F13" s="1"/>
  <c r="K10" i="4"/>
  <c r="F10" s="1"/>
  <c r="F9"/>
  <c r="L13"/>
  <c r="F13" s="1"/>
  <c r="O14"/>
  <c r="L14" s="1"/>
  <c r="F14" s="1"/>
  <c r="J10" i="3"/>
  <c r="F10" s="1"/>
  <c r="F9"/>
</calcChain>
</file>

<file path=xl/sharedStrings.xml><?xml version="1.0" encoding="utf-8"?>
<sst xmlns="http://schemas.openxmlformats.org/spreadsheetml/2006/main" count="509" uniqueCount="109">
  <si>
    <t>№ п/п</t>
  </si>
  <si>
    <t>ТЕХНИЧЕСКИЕ МЕРОПРИЯТИЯ</t>
  </si>
  <si>
    <t>Краткое описание проекта</t>
  </si>
  <si>
    <t>Цель проекта</t>
  </si>
  <si>
    <t>Ожидаемый эффект</t>
  </si>
  <si>
    <t>ВОДООТВЕДЕНИЕ</t>
  </si>
  <si>
    <t>Проект 1. Строительство и реконструкция  головных сооружений, в том числе монтаж охранного ограждения вокруг территории водозаборных сооружений</t>
  </si>
  <si>
    <t xml:space="preserve">Реконструкция канализационных очистных сооружений позволит  снизить вредное воздействие сточных вод на окружающую среду, 
увеличить производительность
</t>
  </si>
  <si>
    <t xml:space="preserve">Снижение вредного воздействия сточных вод на окружающую среду
  Увеличение   производительности. 
Надёжное функционирование комплекса при минимальном контроле со стороны обслуживающего персонала.
</t>
  </si>
  <si>
    <t>1.1.</t>
  </si>
  <si>
    <t>Повышение качества очистки сточных вод, снижение вредного воздействия на окружающую среду</t>
  </si>
  <si>
    <t>1.2.</t>
  </si>
  <si>
    <t>2</t>
  </si>
  <si>
    <t xml:space="preserve">Проект 2. Строительство и реконструкция канализационных сетей </t>
  </si>
  <si>
    <t>Проектирование и строительство канализационных сетей позволит повысить надежность системы водоотведения</t>
  </si>
  <si>
    <t>Повышение надежности системы водоотведения</t>
  </si>
  <si>
    <t>2.1.</t>
  </si>
  <si>
    <t>Проектирование и строительство канализационных сетей позволит повысить надежность системы водоотведения, улучшить благоустройство жителей</t>
  </si>
  <si>
    <t>Повышение надежности системы водоотведения, улучшение благоустройства</t>
  </si>
  <si>
    <t>2.2.</t>
  </si>
  <si>
    <t>Проект 3. Мероприятия по энергосбережеию и повышению энергетической эффективности</t>
  </si>
  <si>
    <t>Экономия энергоресурсов</t>
  </si>
  <si>
    <t>3.1.</t>
  </si>
  <si>
    <t xml:space="preserve">Оснащение КНС частотно-регулируемыми приводами </t>
  </si>
  <si>
    <t>Установка регулируемого привода в системах водоотведения позволит сократить расходы электроэнергии на транспортировку стоков</t>
  </si>
  <si>
    <t>Снижение расходов электроэнергии на транспортировку стоков</t>
  </si>
  <si>
    <t>2 шт</t>
  </si>
  <si>
    <t xml:space="preserve">Снижение расходов электроэнергии на транспортировку стоков </t>
  </si>
  <si>
    <t>3.2.</t>
  </si>
  <si>
    <t xml:space="preserve">Проведение технического аудита состояния систем водоотведения </t>
  </si>
  <si>
    <t>Проведение технического аудита состояния систем водоотведения поселений позволит определить класс энергетической эффективности и разработать мероприятия по энергосбережению</t>
  </si>
  <si>
    <t>Определение класса энергетической эффективности и разработка мероприятий по энергосбережению</t>
  </si>
  <si>
    <t>3.3.</t>
  </si>
  <si>
    <t>Определение фактического объема пропущенных и сброшенных сточных вод</t>
  </si>
  <si>
    <t>Итого, необходимый объем капитальных  вложений</t>
  </si>
  <si>
    <t>Объем необходимых капитальных вложений, тыс. руб.</t>
  </si>
  <si>
    <t>МО "Поселок Светлый"</t>
  </si>
  <si>
    <t>Проект 3. Мероприятия по энергосбережению и повышению энергетической эффективности</t>
  </si>
  <si>
    <t>Мероприятия по энергосбережению и повышению энергетической эффективности позволят сократить расходы электроэнергии на транспортировку стоков</t>
  </si>
  <si>
    <t>Реконструкция очистных сооружений с расширением мощности до 2000 м3/сут.</t>
  </si>
  <si>
    <t>2000 м3/сут.</t>
  </si>
  <si>
    <t>Реконструкция сетей канализации в п. Светлый</t>
  </si>
  <si>
    <t xml:space="preserve">Установка приборов учета на КОС </t>
  </si>
  <si>
    <t>Строительство канализационных сетей в п. Светлый</t>
  </si>
  <si>
    <t>2,9 км, Dy 300-350 мм</t>
  </si>
  <si>
    <t xml:space="preserve">Повышение надежности системы водоотведения, снижение износа сетей </t>
  </si>
  <si>
    <t>Увеличение  пропускной  способности существующих коллекторов, 
снижение аварийности</t>
  </si>
  <si>
    <t>Реконструкция ветхих канализационных сетей позволит увеличить  пропускную  способность существующих коллекторов, 
 снизить аварийность</t>
  </si>
  <si>
    <t xml:space="preserve">10,5 км, Dy 100-350 мм </t>
  </si>
  <si>
    <t xml:space="preserve">Технические параметры (на период с 2013 г. до 2028 г.) </t>
  </si>
  <si>
    <t xml:space="preserve">ИТОГО КАП. ВЛОЖЕНИЙ, тыс. руб. (на период с 2013 г. до 2028 г.) </t>
  </si>
  <si>
    <t>Реконструкция очистных сооружений с увеличением мощности позволит обеспечить очистку необходимого объема сточных вод,
 повысить надежность системы водоотведения, повысить качество очистки сточных вод</t>
  </si>
  <si>
    <t>Обеспечение очистки необходимого объема сточных вод, повышение качества очистки сточных вод</t>
  </si>
  <si>
    <t>Обеспечение очистки необходимого объема сточных вод, повышение качества очистки сточных вод до 100%</t>
  </si>
  <si>
    <t>МО "Поселок Алмазный"</t>
  </si>
  <si>
    <t>Установка приборов учета на КОС  позволит определить фактический объем пропущенных и сброшенных сточных вод</t>
  </si>
  <si>
    <t>Стротельство БМУ-200 для очистки сточных вод позволит  снизить вредное воздействие сточных вод на окружающую среду,   
повысить качество очистки сточных вод</t>
  </si>
  <si>
    <t xml:space="preserve">Стротельство БМУ-500 для очистки сточных вод </t>
  </si>
  <si>
    <t xml:space="preserve">Строительство самотечных канализационных сетей </t>
  </si>
  <si>
    <t>5,6 км, Dy 150 мм</t>
  </si>
  <si>
    <t xml:space="preserve">2,7 км, Dy 125-150 мм </t>
  </si>
  <si>
    <t xml:space="preserve">Строительство напорных сетей канализации </t>
  </si>
  <si>
    <t>1.3.</t>
  </si>
  <si>
    <t>Строительство КНС</t>
  </si>
  <si>
    <t>3 шт.</t>
  </si>
  <si>
    <t xml:space="preserve">Строительство канализационной насосной станции позволит обеспечить перспективную застройку услугами водоотведения,   обеспечить транспортировку стоков
</t>
  </si>
  <si>
    <t>Обеспечение перспективной застройки услугами водоотведения, транспортировка стоков</t>
  </si>
  <si>
    <t>500 м3/сут.</t>
  </si>
  <si>
    <t>Установка канализационного сборника</t>
  </si>
  <si>
    <t>2 шт.</t>
  </si>
  <si>
    <t>Установка канализационного сборника позволит обеспечить сбор стоков</t>
  </si>
  <si>
    <t>Сбор стоков</t>
  </si>
  <si>
    <t>2 шт., V=50 м3</t>
  </si>
  <si>
    <t>1 ед.</t>
  </si>
  <si>
    <t xml:space="preserve">1 ед. </t>
  </si>
  <si>
    <t>Установка приборов учета на КОС позволит определить фактический объем пропущенных и сброшенных сточных вод</t>
  </si>
  <si>
    <t>МО "Садынский наслег"</t>
  </si>
  <si>
    <t xml:space="preserve">Стротельство БМУ-200 для очистки сточных вод </t>
  </si>
  <si>
    <t>Стротельство БМУ-500 для очистки сточных вод позволит  снизить вредное воздействие сточных вод на окружающую среду,   
повысить качество очистки сточных вод</t>
  </si>
  <si>
    <t>200 м3/сут.</t>
  </si>
  <si>
    <t>1 шт., V=100 м3</t>
  </si>
  <si>
    <t>1,5 км, Dy 150 мм</t>
  </si>
  <si>
    <t xml:space="preserve">2 км, Dy 100-125 мм </t>
  </si>
  <si>
    <t>1 шт.</t>
  </si>
  <si>
    <t>МО "Ботуобуйинский наслег"</t>
  </si>
  <si>
    <t>1 шт., V=50 м3</t>
  </si>
  <si>
    <t>1,4 км, Dy 150 мм</t>
  </si>
  <si>
    <t xml:space="preserve">1,5 км, Dy 100-125 мм </t>
  </si>
  <si>
    <t>МО "Чоунинский наслег"</t>
  </si>
  <si>
    <t xml:space="preserve">Стротельство БМУ для очистки сточных вод </t>
  </si>
  <si>
    <t>650 м3/сут.</t>
  </si>
  <si>
    <t>1,3 км, Dy 150 мм</t>
  </si>
  <si>
    <t xml:space="preserve">5 км, Dy 200 мм </t>
  </si>
  <si>
    <t>Наименование поселений</t>
  </si>
  <si>
    <t xml:space="preserve">ИТОГО КАП. ВЛОЖЕНИЙ, тыс. руб. </t>
  </si>
  <si>
    <t>Мирнинский улус</t>
  </si>
  <si>
    <t>Проект 1. Строительство и ремонт головных сооружений</t>
  </si>
  <si>
    <t>Поселок Светлый</t>
  </si>
  <si>
    <t>Поселок Алмазный</t>
  </si>
  <si>
    <t>Садынский наслег</t>
  </si>
  <si>
    <t>Ботуобуйинский наслег</t>
  </si>
  <si>
    <t>Чоунинский наслег</t>
  </si>
  <si>
    <t xml:space="preserve">Проект 2. Строительство и реконструкция водопроводных сетей </t>
  </si>
  <si>
    <t>2018-2030</t>
  </si>
  <si>
    <t>2018-2028</t>
  </si>
  <si>
    <t>перенесла</t>
  </si>
  <si>
    <t>собственные средства организаций коммунального комплекса</t>
  </si>
  <si>
    <t>плата за подключение к системе водоотведения</t>
  </si>
  <si>
    <t>бюджетные средства (без определения источника)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</si>
</sst>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3">
    <xf numFmtId="0" fontId="0" fillId="0" borderId="0" xfId="0"/>
    <xf numFmtId="0" fontId="3" fillId="0" borderId="1" xfId="1" applyNumberFormat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49" fontId="3" fillId="0" borderId="5" xfId="1" applyNumberFormat="1" applyFont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2" fontId="3" fillId="0" borderId="5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1" fontId="3" fillId="2" borderId="5" xfId="1" applyNumberFormat="1" applyFont="1" applyFill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textRotation="90" wrapText="1"/>
    </xf>
    <xf numFmtId="1" fontId="2" fillId="0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2" fontId="2" fillId="4" borderId="1" xfId="1" applyNumberFormat="1" applyFont="1" applyFill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0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6" xfId="1" applyFont="1" applyFill="1" applyBorder="1" applyAlignment="1">
      <alignment horizontal="center" vertical="center" wrapText="1"/>
    </xf>
    <xf numFmtId="0" fontId="2" fillId="3" borderId="7" xfId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Border="1" applyAlignment="1">
      <alignment horizontal="center" vertical="center" wrapText="1"/>
    </xf>
    <xf numFmtId="0" fontId="8" fillId="0" borderId="0" xfId="0" applyFont="1"/>
    <xf numFmtId="1" fontId="6" fillId="0" borderId="1" xfId="1" applyNumberFormat="1" applyFont="1" applyFill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" fontId="6" fillId="0" borderId="4" xfId="1" applyNumberFormat="1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3;&#1077;&#1087;&#1091;&#1093;&#1086;&#1074;%20&#1040;&#1085;&#1076;&#1088;&#1077;&#1081;%20&#1042;&#1072;&#1083;&#1077;&#1088;&#1080;&#1077;&#1074;&#1080;&#1095;/&#1055;&#1056;&#1054;&#1045;&#1050;&#1058;&#1067;/&#1054;&#1058;&#1055;&#1056;&#1040;&#1042;&#1050;&#1040;%20&#1042;%20&#1052;&#1048;&#1053;-&#1042;&#1054;/&#1050;&#1086;&#1088;&#1088;&#1077;&#1082;&#1090;&#1080;&#1088;&#1086;&#1074;&#1082;&#1072;/&#1052;&#1080;&#1088;&#1085;&#1080;&#1085;&#1089;&#1082;&#1080;&#1081;/&#1056;&#1072;&#1089;&#1095;&#1077;&#1090;&#1099;%20&#1101;&#1082;&#1086;&#1085;&#1086;&#1084;%20&#1052;&#1080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 эффект"/>
      <sheetName val="Эк эффектТС"/>
      <sheetName val="Тариф ТС"/>
      <sheetName val="Тариф ХВС"/>
      <sheetName val="Тариф ВО"/>
      <sheetName val="Тариф ЭС"/>
      <sheetName val="Тариф Газ"/>
      <sheetName val="Плата за КУ"/>
      <sheetName val="общиф финплан"/>
      <sheetName val="ТС ИС"/>
      <sheetName val="ВС ИС"/>
      <sheetName val="ВО ИС"/>
      <sheetName val="ТБО ИС"/>
      <sheetName val="ЭС ИС"/>
      <sheetName val="ГС И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G21">
            <v>100</v>
          </cell>
          <cell r="J21">
            <v>100</v>
          </cell>
        </row>
        <row r="25">
          <cell r="F25">
            <v>100</v>
          </cell>
        </row>
        <row r="41">
          <cell r="L41">
            <v>100</v>
          </cell>
          <cell r="M41">
            <v>100</v>
          </cell>
          <cell r="N41">
            <v>100</v>
          </cell>
        </row>
        <row r="45">
          <cell r="I45">
            <v>100</v>
          </cell>
          <cell r="J45">
            <v>100</v>
          </cell>
          <cell r="K45">
            <v>100</v>
          </cell>
          <cell r="L45">
            <v>100</v>
          </cell>
        </row>
        <row r="49">
          <cell r="F49">
            <v>100</v>
          </cell>
          <cell r="G49">
            <v>100</v>
          </cell>
          <cell r="H49">
            <v>100</v>
          </cell>
          <cell r="I49">
            <v>100</v>
          </cell>
          <cell r="J49">
            <v>100</v>
          </cell>
          <cell r="K49">
            <v>100</v>
          </cell>
        </row>
      </sheetData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41"/>
  <sheetViews>
    <sheetView topLeftCell="A13" zoomScale="60" zoomScaleNormal="60" workbookViewId="0">
      <selection activeCell="J39" sqref="J39"/>
    </sheetView>
  </sheetViews>
  <sheetFormatPr defaultRowHeight="15" outlineLevelCol="1"/>
  <cols>
    <col min="1" max="1" width="6" customWidth="1"/>
    <col min="2" max="2" width="35.140625" customWidth="1"/>
    <col min="3" max="3" width="26.28515625" customWidth="1"/>
    <col min="4" max="4" width="22.140625" customWidth="1"/>
    <col min="5" max="5" width="13" customWidth="1"/>
    <col min="6" max="6" width="14.7109375" customWidth="1"/>
    <col min="13" max="13" width="9.140625" customWidth="1" outlineLevel="1"/>
    <col min="14" max="23" width="9.140625" style="51" customWidth="1" outlineLevel="1"/>
    <col min="24" max="24" width="21" customWidth="1"/>
  </cols>
  <sheetData>
    <row r="2" spans="1:24">
      <c r="A2" s="36" t="s">
        <v>0</v>
      </c>
      <c r="B2" s="36" t="s">
        <v>1</v>
      </c>
      <c r="C2" s="36" t="s">
        <v>2</v>
      </c>
      <c r="D2" s="36" t="s">
        <v>3</v>
      </c>
      <c r="E2" s="36" t="s">
        <v>49</v>
      </c>
      <c r="F2" s="36" t="s">
        <v>50</v>
      </c>
      <c r="G2" s="37" t="s">
        <v>35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6" t="s">
        <v>4</v>
      </c>
    </row>
    <row r="3" spans="1:24" ht="72" customHeight="1">
      <c r="A3" s="36"/>
      <c r="B3" s="36"/>
      <c r="C3" s="36"/>
      <c r="D3" s="36"/>
      <c r="E3" s="36"/>
      <c r="F3" s="36"/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  <c r="L3" s="21" t="s">
        <v>103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  <c r="S3" s="21">
        <v>2024</v>
      </c>
      <c r="T3" s="21">
        <v>2025</v>
      </c>
      <c r="U3" s="21">
        <v>2026</v>
      </c>
      <c r="V3" s="21">
        <v>2027</v>
      </c>
      <c r="W3" s="21">
        <v>2028</v>
      </c>
      <c r="X3" s="36"/>
    </row>
    <row r="4" spans="1:24">
      <c r="A4" s="37" t="s">
        <v>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>
      <c r="A5" s="37" t="s">
        <v>54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201.75" customHeight="1">
      <c r="A6" s="23">
        <v>1</v>
      </c>
      <c r="B6" s="23" t="s">
        <v>6</v>
      </c>
      <c r="C6" s="24" t="s">
        <v>7</v>
      </c>
      <c r="D6" s="24" t="s">
        <v>8</v>
      </c>
      <c r="E6" s="25"/>
      <c r="F6" s="26">
        <f>SUM(G6:L6)</f>
        <v>12700</v>
      </c>
      <c r="G6" s="26">
        <f>G7+G11+G15</f>
        <v>0</v>
      </c>
      <c r="H6" s="26">
        <f t="shared" ref="H6:K6" si="0">H7+H11+H15</f>
        <v>0</v>
      </c>
      <c r="I6" s="26">
        <f t="shared" si="0"/>
        <v>5200</v>
      </c>
      <c r="J6" s="26">
        <f t="shared" si="0"/>
        <v>2500</v>
      </c>
      <c r="K6" s="26">
        <f t="shared" si="0"/>
        <v>2500</v>
      </c>
      <c r="L6" s="26">
        <f>SUM(M6:W6)</f>
        <v>2500</v>
      </c>
      <c r="M6" s="26">
        <f>M7+M11+M15</f>
        <v>2500</v>
      </c>
      <c r="N6" s="26">
        <f t="shared" ref="N6" si="1">N7+N11+N15</f>
        <v>0</v>
      </c>
      <c r="O6" s="26">
        <f t="shared" ref="O6" si="2">O7+O11+O15</f>
        <v>0</v>
      </c>
      <c r="P6" s="26">
        <f t="shared" ref="P6" si="3">P7+P11+P15</f>
        <v>0</v>
      </c>
      <c r="Q6" s="26">
        <f t="shared" ref="Q6" si="4">Q7+Q11+Q15</f>
        <v>0</v>
      </c>
      <c r="R6" s="26">
        <f t="shared" ref="G6:W6" si="5">SUM(R7:R15)</f>
        <v>0</v>
      </c>
      <c r="S6" s="26">
        <f t="shared" si="5"/>
        <v>0</v>
      </c>
      <c r="T6" s="26">
        <f t="shared" si="5"/>
        <v>0</v>
      </c>
      <c r="U6" s="26">
        <f t="shared" si="5"/>
        <v>0</v>
      </c>
      <c r="V6" s="26">
        <f t="shared" si="5"/>
        <v>0</v>
      </c>
      <c r="W6" s="26">
        <f t="shared" si="5"/>
        <v>0</v>
      </c>
      <c r="X6" s="24" t="s">
        <v>8</v>
      </c>
    </row>
    <row r="7" spans="1:24" ht="106.5" customHeight="1">
      <c r="A7" s="1" t="s">
        <v>9</v>
      </c>
      <c r="B7" s="6" t="s">
        <v>57</v>
      </c>
      <c r="C7" s="3" t="s">
        <v>78</v>
      </c>
      <c r="D7" s="3" t="s">
        <v>10</v>
      </c>
      <c r="E7" s="4" t="s">
        <v>67</v>
      </c>
      <c r="F7" s="12">
        <f>SUM(G7:L7)</f>
        <v>5000</v>
      </c>
      <c r="G7" s="13"/>
      <c r="H7" s="13"/>
      <c r="I7" s="13">
        <v>5000</v>
      </c>
      <c r="J7" s="13"/>
      <c r="K7" s="13"/>
      <c r="L7" s="22">
        <f t="shared" ref="L7:L33" si="6">SUM(M7:W7)</f>
        <v>0</v>
      </c>
      <c r="M7" s="13"/>
      <c r="N7" s="15"/>
      <c r="O7" s="15"/>
      <c r="P7" s="16"/>
      <c r="Q7" s="16"/>
      <c r="R7" s="16"/>
      <c r="S7" s="16"/>
      <c r="T7" s="16"/>
      <c r="U7" s="16"/>
      <c r="V7" s="16"/>
      <c r="W7" s="16"/>
      <c r="X7" s="3" t="s">
        <v>53</v>
      </c>
    </row>
    <row r="8" spans="1:24" s="47" customFormat="1" ht="31.5" customHeight="1">
      <c r="A8" s="42"/>
      <c r="B8" s="41" t="s">
        <v>106</v>
      </c>
      <c r="C8" s="43"/>
      <c r="D8" s="43"/>
      <c r="E8" s="44"/>
      <c r="F8" s="48">
        <f>SUM(G8:L8)</f>
        <v>0</v>
      </c>
      <c r="G8" s="45"/>
      <c r="H8" s="45"/>
      <c r="I8" s="45"/>
      <c r="J8" s="45"/>
      <c r="K8" s="45"/>
      <c r="L8" s="48">
        <f>SUM(M8:W8)</f>
        <v>0</v>
      </c>
      <c r="M8" s="45"/>
      <c r="N8" s="49"/>
      <c r="O8" s="49"/>
      <c r="P8" s="50"/>
      <c r="Q8" s="50"/>
      <c r="R8" s="50"/>
      <c r="S8" s="50"/>
      <c r="T8" s="50"/>
      <c r="U8" s="50"/>
      <c r="V8" s="50"/>
      <c r="W8" s="50"/>
      <c r="X8" s="43"/>
    </row>
    <row r="9" spans="1:24" s="47" customFormat="1" ht="31.5" customHeight="1">
      <c r="A9" s="42"/>
      <c r="B9" s="41" t="s">
        <v>107</v>
      </c>
      <c r="C9" s="43"/>
      <c r="D9" s="43"/>
      <c r="E9" s="44"/>
      <c r="F9" s="48">
        <f t="shared" ref="F9:F10" si="7">SUM(G9:L9)</f>
        <v>0</v>
      </c>
      <c r="G9" s="45"/>
      <c r="H9" s="45"/>
      <c r="I9" s="45"/>
      <c r="J9" s="45"/>
      <c r="K9" s="45"/>
      <c r="L9" s="48">
        <f t="shared" ref="L9:L10" si="8">SUM(M9:W9)</f>
        <v>0</v>
      </c>
      <c r="M9" s="45"/>
      <c r="N9" s="49"/>
      <c r="O9" s="49"/>
      <c r="P9" s="50"/>
      <c r="Q9" s="50"/>
      <c r="R9" s="50"/>
      <c r="S9" s="50"/>
      <c r="T9" s="50"/>
      <c r="U9" s="50"/>
      <c r="V9" s="50"/>
      <c r="W9" s="50"/>
      <c r="X9" s="43"/>
    </row>
    <row r="10" spans="1:24" s="47" customFormat="1" ht="31.5" customHeight="1">
      <c r="A10" s="42"/>
      <c r="B10" s="41" t="s">
        <v>108</v>
      </c>
      <c r="C10" s="43"/>
      <c r="D10" s="43"/>
      <c r="E10" s="44"/>
      <c r="F10" s="48">
        <f t="shared" si="7"/>
        <v>5000</v>
      </c>
      <c r="G10" s="45"/>
      <c r="H10" s="45"/>
      <c r="I10" s="45">
        <f>I7</f>
        <v>5000</v>
      </c>
      <c r="J10" s="45"/>
      <c r="K10" s="45"/>
      <c r="L10" s="48">
        <f t="shared" si="8"/>
        <v>0</v>
      </c>
      <c r="M10" s="45"/>
      <c r="N10" s="49"/>
      <c r="O10" s="49"/>
      <c r="P10" s="50"/>
      <c r="Q10" s="50"/>
      <c r="R10" s="50"/>
      <c r="S10" s="50"/>
      <c r="T10" s="50"/>
      <c r="U10" s="50"/>
      <c r="V10" s="50"/>
      <c r="W10" s="50"/>
      <c r="X10" s="43"/>
    </row>
    <row r="11" spans="1:24" ht="83.25" customHeight="1">
      <c r="A11" s="1" t="s">
        <v>11</v>
      </c>
      <c r="B11" s="6" t="s">
        <v>63</v>
      </c>
      <c r="C11" s="3" t="s">
        <v>65</v>
      </c>
      <c r="D11" s="3" t="s">
        <v>66</v>
      </c>
      <c r="E11" s="4" t="s">
        <v>64</v>
      </c>
      <c r="F11" s="12">
        <f t="shared" ref="F11:F15" si="9">SUM(G11:L11)</f>
        <v>7500</v>
      </c>
      <c r="G11" s="13"/>
      <c r="H11" s="13"/>
      <c r="I11" s="13"/>
      <c r="J11" s="13">
        <v>2500</v>
      </c>
      <c r="K11" s="13">
        <v>2500</v>
      </c>
      <c r="L11" s="22">
        <f t="shared" si="6"/>
        <v>2500</v>
      </c>
      <c r="M11" s="13">
        <v>2500</v>
      </c>
      <c r="N11" s="15"/>
      <c r="O11" s="15"/>
      <c r="P11" s="16"/>
      <c r="Q11" s="16"/>
      <c r="R11" s="16"/>
      <c r="S11" s="16"/>
      <c r="T11" s="16"/>
      <c r="U11" s="16"/>
      <c r="V11" s="16"/>
      <c r="W11" s="16"/>
      <c r="X11" s="3" t="s">
        <v>66</v>
      </c>
    </row>
    <row r="12" spans="1:24" ht="25.5">
      <c r="A12" s="1"/>
      <c r="B12" s="41" t="s">
        <v>106</v>
      </c>
      <c r="C12" s="43"/>
      <c r="D12" s="43"/>
      <c r="E12" s="44"/>
      <c r="F12" s="48">
        <f>SUM(G12:L12)</f>
        <v>0</v>
      </c>
      <c r="G12" s="45"/>
      <c r="H12" s="45"/>
      <c r="I12" s="45"/>
      <c r="J12" s="45"/>
      <c r="K12" s="45"/>
      <c r="L12" s="48">
        <f>SUM(M12:W12)</f>
        <v>0</v>
      </c>
      <c r="M12" s="45"/>
      <c r="N12" s="49"/>
      <c r="O12" s="49"/>
      <c r="P12" s="50"/>
      <c r="Q12" s="50"/>
      <c r="R12" s="50"/>
      <c r="S12" s="50"/>
      <c r="T12" s="50"/>
      <c r="U12" s="50"/>
      <c r="V12" s="50"/>
      <c r="W12" s="50"/>
      <c r="X12" s="3"/>
    </row>
    <row r="13" spans="1:24" ht="25.5">
      <c r="A13" s="1"/>
      <c r="B13" s="41" t="s">
        <v>107</v>
      </c>
      <c r="C13" s="43"/>
      <c r="D13" s="43"/>
      <c r="E13" s="44"/>
      <c r="F13" s="48">
        <f t="shared" ref="F13:F14" si="10">SUM(G13:L13)</f>
        <v>0</v>
      </c>
      <c r="G13" s="45"/>
      <c r="H13" s="45"/>
      <c r="I13" s="45"/>
      <c r="J13" s="45"/>
      <c r="K13" s="45"/>
      <c r="L13" s="48">
        <f t="shared" ref="L13:L14" si="11">SUM(M13:W13)</f>
        <v>0</v>
      </c>
      <c r="M13" s="45"/>
      <c r="N13" s="49"/>
      <c r="O13" s="49"/>
      <c r="P13" s="50"/>
      <c r="Q13" s="50"/>
      <c r="R13" s="50"/>
      <c r="S13" s="50"/>
      <c r="T13" s="50"/>
      <c r="U13" s="50"/>
      <c r="V13" s="50"/>
      <c r="W13" s="50"/>
      <c r="X13" s="3"/>
    </row>
    <row r="14" spans="1:24" ht="25.5">
      <c r="A14" s="1"/>
      <c r="B14" s="41" t="s">
        <v>108</v>
      </c>
      <c r="C14" s="43"/>
      <c r="D14" s="43"/>
      <c r="E14" s="44"/>
      <c r="F14" s="48">
        <f t="shared" si="10"/>
        <v>7500</v>
      </c>
      <c r="G14" s="45"/>
      <c r="H14" s="45"/>
      <c r="I14" s="45"/>
      <c r="J14" s="45">
        <f>J11</f>
        <v>2500</v>
      </c>
      <c r="K14" s="45">
        <f>K11</f>
        <v>2500</v>
      </c>
      <c r="L14" s="48">
        <f t="shared" si="11"/>
        <v>2500</v>
      </c>
      <c r="M14" s="45">
        <f>M11</f>
        <v>2500</v>
      </c>
      <c r="N14" s="49"/>
      <c r="O14" s="49"/>
      <c r="P14" s="50"/>
      <c r="Q14" s="50"/>
      <c r="R14" s="50"/>
      <c r="S14" s="50"/>
      <c r="T14" s="50"/>
      <c r="U14" s="50"/>
      <c r="V14" s="50"/>
      <c r="W14" s="50"/>
      <c r="X14" s="3"/>
    </row>
    <row r="15" spans="1:24" ht="60">
      <c r="A15" s="1" t="s">
        <v>62</v>
      </c>
      <c r="B15" s="2" t="s">
        <v>68</v>
      </c>
      <c r="C15" s="2" t="s">
        <v>70</v>
      </c>
      <c r="D15" s="3" t="s">
        <v>71</v>
      </c>
      <c r="E15" s="4" t="s">
        <v>72</v>
      </c>
      <c r="F15" s="12">
        <f t="shared" si="9"/>
        <v>200</v>
      </c>
      <c r="G15" s="13"/>
      <c r="H15" s="13"/>
      <c r="I15" s="13">
        <v>200</v>
      </c>
      <c r="J15" s="13"/>
      <c r="K15" s="13"/>
      <c r="L15" s="22">
        <f t="shared" si="6"/>
        <v>0</v>
      </c>
      <c r="M15" s="13"/>
      <c r="N15" s="15"/>
      <c r="O15" s="15"/>
      <c r="P15" s="16"/>
      <c r="Q15" s="16"/>
      <c r="R15" s="16"/>
      <c r="S15" s="16"/>
      <c r="T15" s="16"/>
      <c r="U15" s="16"/>
      <c r="V15" s="16"/>
      <c r="W15" s="16"/>
      <c r="X15" s="3" t="s">
        <v>71</v>
      </c>
    </row>
    <row r="16" spans="1:24" ht="25.5">
      <c r="A16" s="1"/>
      <c r="B16" s="41" t="s">
        <v>106</v>
      </c>
      <c r="C16" s="43"/>
      <c r="D16" s="43"/>
      <c r="E16" s="44"/>
      <c r="F16" s="48">
        <f>SUM(G16:L16)</f>
        <v>0</v>
      </c>
      <c r="G16" s="45"/>
      <c r="H16" s="45"/>
      <c r="I16" s="45"/>
      <c r="J16" s="45"/>
      <c r="K16" s="45"/>
      <c r="L16" s="48">
        <f>SUM(M16:W16)</f>
        <v>0</v>
      </c>
      <c r="M16" s="45"/>
      <c r="N16" s="49"/>
      <c r="O16" s="49"/>
      <c r="P16" s="50"/>
      <c r="Q16" s="50"/>
      <c r="R16" s="50"/>
      <c r="S16" s="50"/>
      <c r="T16" s="50"/>
      <c r="U16" s="50"/>
      <c r="V16" s="50"/>
      <c r="W16" s="50"/>
      <c r="X16" s="3"/>
    </row>
    <row r="17" spans="1:24" ht="25.5">
      <c r="A17" s="1"/>
      <c r="B17" s="41" t="s">
        <v>107</v>
      </c>
      <c r="C17" s="43"/>
      <c r="D17" s="43"/>
      <c r="E17" s="44"/>
      <c r="F17" s="48">
        <f t="shared" ref="F17:F18" si="12">SUM(G17:L17)</f>
        <v>0</v>
      </c>
      <c r="G17" s="45"/>
      <c r="H17" s="45"/>
      <c r="I17" s="45"/>
      <c r="J17" s="45"/>
      <c r="K17" s="45"/>
      <c r="L17" s="48">
        <f t="shared" ref="L17:L18" si="13">SUM(M17:W17)</f>
        <v>0</v>
      </c>
      <c r="M17" s="45"/>
      <c r="N17" s="49"/>
      <c r="O17" s="49"/>
      <c r="P17" s="50"/>
      <c r="Q17" s="50"/>
      <c r="R17" s="50"/>
      <c r="S17" s="50"/>
      <c r="T17" s="50"/>
      <c r="U17" s="50"/>
      <c r="V17" s="50"/>
      <c r="W17" s="50"/>
      <c r="X17" s="3"/>
    </row>
    <row r="18" spans="1:24" ht="25.5">
      <c r="A18" s="1"/>
      <c r="B18" s="41" t="s">
        <v>108</v>
      </c>
      <c r="C18" s="43"/>
      <c r="D18" s="43"/>
      <c r="E18" s="44"/>
      <c r="F18" s="48">
        <f t="shared" si="12"/>
        <v>200</v>
      </c>
      <c r="G18" s="45"/>
      <c r="H18" s="45"/>
      <c r="I18" s="45">
        <f>I15</f>
        <v>200</v>
      </c>
      <c r="J18" s="45"/>
      <c r="K18" s="45"/>
      <c r="L18" s="48">
        <f t="shared" si="13"/>
        <v>0</v>
      </c>
      <c r="M18" s="45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3"/>
    </row>
    <row r="19" spans="1:24" ht="76.5">
      <c r="A19" s="30" t="s">
        <v>12</v>
      </c>
      <c r="B19" s="23" t="s">
        <v>13</v>
      </c>
      <c r="C19" s="24" t="s">
        <v>14</v>
      </c>
      <c r="D19" s="24" t="s">
        <v>15</v>
      </c>
      <c r="E19" s="25"/>
      <c r="F19" s="26">
        <f>SUM(G19:L19)</f>
        <v>18840</v>
      </c>
      <c r="G19" s="26">
        <f>G20+G24</f>
        <v>0</v>
      </c>
      <c r="H19" s="26">
        <f t="shared" ref="H19:K19" si="14">H20+H24</f>
        <v>0</v>
      </c>
      <c r="I19" s="26">
        <f t="shared" si="14"/>
        <v>3360</v>
      </c>
      <c r="J19" s="26">
        <f t="shared" si="14"/>
        <v>3360</v>
      </c>
      <c r="K19" s="26">
        <f t="shared" si="14"/>
        <v>3360</v>
      </c>
      <c r="L19" s="26">
        <f t="shared" si="6"/>
        <v>8760</v>
      </c>
      <c r="M19" s="26">
        <f>M20+M24</f>
        <v>3360</v>
      </c>
      <c r="N19" s="26">
        <f t="shared" ref="N19" si="15">N20+N24</f>
        <v>2700</v>
      </c>
      <c r="O19" s="26">
        <f t="shared" ref="O19" si="16">O20+O24</f>
        <v>2700</v>
      </c>
      <c r="P19" s="26">
        <f t="shared" ref="P19" si="17">P20+P24</f>
        <v>0</v>
      </c>
      <c r="Q19" s="26">
        <f t="shared" ref="Q19" si="18">Q20+Q24</f>
        <v>0</v>
      </c>
      <c r="R19" s="26">
        <f t="shared" ref="G19:W19" si="19">SUM(R20:R24)</f>
        <v>0</v>
      </c>
      <c r="S19" s="26">
        <f t="shared" si="19"/>
        <v>0</v>
      </c>
      <c r="T19" s="26">
        <f t="shared" si="19"/>
        <v>0</v>
      </c>
      <c r="U19" s="26">
        <f t="shared" si="19"/>
        <v>0</v>
      </c>
      <c r="V19" s="26">
        <f t="shared" si="19"/>
        <v>0</v>
      </c>
      <c r="W19" s="26">
        <f t="shared" si="19"/>
        <v>0</v>
      </c>
      <c r="X19" s="24" t="s">
        <v>15</v>
      </c>
    </row>
    <row r="20" spans="1:24" ht="89.25">
      <c r="A20" s="5" t="s">
        <v>16</v>
      </c>
      <c r="B20" s="6" t="s">
        <v>58</v>
      </c>
      <c r="C20" s="3" t="s">
        <v>17</v>
      </c>
      <c r="D20" s="3" t="s">
        <v>18</v>
      </c>
      <c r="E20" s="4" t="s">
        <v>59</v>
      </c>
      <c r="F20" s="12">
        <f>SUM(G20:L20)</f>
        <v>13440</v>
      </c>
      <c r="G20" s="15"/>
      <c r="H20" s="15"/>
      <c r="I20" s="15">
        <v>3360</v>
      </c>
      <c r="J20" s="15">
        <v>3360</v>
      </c>
      <c r="K20" s="15">
        <v>3360</v>
      </c>
      <c r="L20" s="22">
        <f t="shared" si="6"/>
        <v>3360</v>
      </c>
      <c r="M20" s="15">
        <v>3360</v>
      </c>
      <c r="N20" s="15"/>
      <c r="O20" s="15"/>
      <c r="P20" s="15"/>
      <c r="Q20" s="15"/>
      <c r="R20" s="16"/>
      <c r="S20" s="16"/>
      <c r="T20" s="16"/>
      <c r="U20" s="16"/>
      <c r="V20" s="16"/>
      <c r="W20" s="16"/>
      <c r="X20" s="3" t="s">
        <v>18</v>
      </c>
    </row>
    <row r="21" spans="1:24" ht="25.5">
      <c r="A21" s="5"/>
      <c r="B21" s="41" t="s">
        <v>106</v>
      </c>
      <c r="C21" s="43"/>
      <c r="D21" s="43"/>
      <c r="E21" s="44"/>
      <c r="F21" s="48">
        <f>SUM(G21:L21)</f>
        <v>0</v>
      </c>
      <c r="G21" s="45"/>
      <c r="H21" s="45"/>
      <c r="I21" s="45"/>
      <c r="J21" s="45"/>
      <c r="K21" s="45"/>
      <c r="L21" s="48">
        <f>SUM(M21:W21)</f>
        <v>0</v>
      </c>
      <c r="M21" s="45"/>
      <c r="N21" s="49"/>
      <c r="O21" s="49"/>
      <c r="P21" s="50"/>
      <c r="Q21" s="50"/>
      <c r="R21" s="50"/>
      <c r="S21" s="50"/>
      <c r="T21" s="50"/>
      <c r="U21" s="50"/>
      <c r="V21" s="50"/>
      <c r="W21" s="50"/>
      <c r="X21" s="3"/>
    </row>
    <row r="22" spans="1:24" ht="25.5">
      <c r="A22" s="5"/>
      <c r="B22" s="41" t="s">
        <v>107</v>
      </c>
      <c r="C22" s="43"/>
      <c r="D22" s="43"/>
      <c r="E22" s="44"/>
      <c r="F22" s="48">
        <f t="shared" ref="F22:F23" si="20">SUM(G22:L22)</f>
        <v>0</v>
      </c>
      <c r="G22" s="45"/>
      <c r="H22" s="45"/>
      <c r="I22" s="45"/>
      <c r="J22" s="45"/>
      <c r="K22" s="45"/>
      <c r="L22" s="48">
        <f t="shared" ref="L22:L23" si="21">SUM(M22:W22)</f>
        <v>0</v>
      </c>
      <c r="M22" s="45"/>
      <c r="N22" s="49"/>
      <c r="O22" s="49"/>
      <c r="P22" s="50"/>
      <c r="Q22" s="50"/>
      <c r="R22" s="50"/>
      <c r="S22" s="50"/>
      <c r="T22" s="50"/>
      <c r="U22" s="50"/>
      <c r="V22" s="50"/>
      <c r="W22" s="50"/>
      <c r="X22" s="3"/>
    </row>
    <row r="23" spans="1:24" ht="25.5">
      <c r="A23" s="5"/>
      <c r="B23" s="41" t="s">
        <v>108</v>
      </c>
      <c r="C23" s="43"/>
      <c r="D23" s="43"/>
      <c r="E23" s="44"/>
      <c r="F23" s="48">
        <f t="shared" si="20"/>
        <v>13440</v>
      </c>
      <c r="G23" s="45"/>
      <c r="H23" s="45"/>
      <c r="I23" s="45">
        <f>I20</f>
        <v>3360</v>
      </c>
      <c r="J23" s="45">
        <f t="shared" ref="J23:M23" si="22">J20</f>
        <v>3360</v>
      </c>
      <c r="K23" s="45">
        <f t="shared" si="22"/>
        <v>3360</v>
      </c>
      <c r="L23" s="48">
        <f t="shared" si="21"/>
        <v>3360</v>
      </c>
      <c r="M23" s="45">
        <f t="shared" si="22"/>
        <v>3360</v>
      </c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3"/>
    </row>
    <row r="24" spans="1:24" ht="76.5">
      <c r="A24" s="5" t="s">
        <v>19</v>
      </c>
      <c r="B24" s="6" t="s">
        <v>61</v>
      </c>
      <c r="C24" s="3" t="s">
        <v>47</v>
      </c>
      <c r="D24" s="3" t="s">
        <v>46</v>
      </c>
      <c r="E24" s="4" t="s">
        <v>60</v>
      </c>
      <c r="F24" s="12">
        <f>SUM(G24:L24)</f>
        <v>5400</v>
      </c>
      <c r="G24" s="15"/>
      <c r="H24" s="15"/>
      <c r="I24" s="15"/>
      <c r="J24" s="15"/>
      <c r="K24" s="15"/>
      <c r="L24" s="22">
        <f t="shared" si="6"/>
        <v>5400</v>
      </c>
      <c r="M24" s="15"/>
      <c r="N24" s="15">
        <v>2700</v>
      </c>
      <c r="O24" s="15">
        <v>2700</v>
      </c>
      <c r="P24" s="15"/>
      <c r="Q24" s="15"/>
      <c r="R24" s="15"/>
      <c r="S24" s="15"/>
      <c r="T24" s="15"/>
      <c r="U24" s="15"/>
      <c r="V24" s="15"/>
      <c r="W24" s="15"/>
      <c r="X24" s="3" t="s">
        <v>45</v>
      </c>
    </row>
    <row r="25" spans="1:24" ht="25.5">
      <c r="A25" s="5"/>
      <c r="B25" s="41" t="s">
        <v>106</v>
      </c>
      <c r="C25" s="43"/>
      <c r="D25" s="43"/>
      <c r="E25" s="44"/>
      <c r="F25" s="48">
        <f>SUM(G25:L25)</f>
        <v>0</v>
      </c>
      <c r="G25" s="45"/>
      <c r="H25" s="45"/>
      <c r="I25" s="45"/>
      <c r="J25" s="45"/>
      <c r="K25" s="45"/>
      <c r="L25" s="48">
        <f>SUM(M25:W25)</f>
        <v>0</v>
      </c>
      <c r="M25" s="45"/>
      <c r="N25" s="49"/>
      <c r="O25" s="49"/>
      <c r="P25" s="50"/>
      <c r="Q25" s="50"/>
      <c r="R25" s="50"/>
      <c r="S25" s="50"/>
      <c r="T25" s="50"/>
      <c r="U25" s="50"/>
      <c r="V25" s="50"/>
      <c r="W25" s="50"/>
      <c r="X25" s="3"/>
    </row>
    <row r="26" spans="1:24" ht="25.5">
      <c r="A26" s="5"/>
      <c r="B26" s="41" t="s">
        <v>107</v>
      </c>
      <c r="C26" s="43"/>
      <c r="D26" s="43"/>
      <c r="E26" s="44"/>
      <c r="F26" s="48">
        <f t="shared" ref="F26:F27" si="23">SUM(G26:L26)</f>
        <v>0</v>
      </c>
      <c r="G26" s="45"/>
      <c r="H26" s="45"/>
      <c r="I26" s="45"/>
      <c r="J26" s="45"/>
      <c r="K26" s="45"/>
      <c r="L26" s="48">
        <f t="shared" ref="L26:L27" si="24">SUM(M26:W26)</f>
        <v>0</v>
      </c>
      <c r="M26" s="45"/>
      <c r="N26" s="49"/>
      <c r="O26" s="49"/>
      <c r="P26" s="50"/>
      <c r="Q26" s="50"/>
      <c r="R26" s="50"/>
      <c r="S26" s="50"/>
      <c r="T26" s="50"/>
      <c r="U26" s="50"/>
      <c r="V26" s="50"/>
      <c r="W26" s="50"/>
      <c r="X26" s="3"/>
    </row>
    <row r="27" spans="1:24" ht="25.5">
      <c r="A27" s="5"/>
      <c r="B27" s="41" t="s">
        <v>108</v>
      </c>
      <c r="C27" s="43"/>
      <c r="D27" s="43"/>
      <c r="E27" s="44"/>
      <c r="F27" s="48">
        <f t="shared" si="23"/>
        <v>5400</v>
      </c>
      <c r="G27" s="45"/>
      <c r="H27" s="45"/>
      <c r="I27" s="45"/>
      <c r="J27" s="45"/>
      <c r="K27" s="45"/>
      <c r="L27" s="48">
        <f t="shared" si="24"/>
        <v>5400</v>
      </c>
      <c r="M27" s="45"/>
      <c r="N27" s="45">
        <f t="shared" ref="N27:O27" si="25">N24</f>
        <v>2700</v>
      </c>
      <c r="O27" s="45">
        <f t="shared" si="25"/>
        <v>2700</v>
      </c>
      <c r="P27" s="50"/>
      <c r="Q27" s="50"/>
      <c r="R27" s="50"/>
      <c r="S27" s="50"/>
      <c r="T27" s="50"/>
      <c r="U27" s="50"/>
      <c r="V27" s="50"/>
      <c r="W27" s="50"/>
      <c r="X27" s="3"/>
    </row>
    <row r="28" spans="1:24" ht="89.25">
      <c r="A28" s="27">
        <v>3</v>
      </c>
      <c r="B28" s="23" t="s">
        <v>37</v>
      </c>
      <c r="C28" s="23" t="s">
        <v>38</v>
      </c>
      <c r="D28" s="23" t="s">
        <v>21</v>
      </c>
      <c r="E28" s="28"/>
      <c r="F28" s="26">
        <f>SUM(G28:L28)</f>
        <v>1750</v>
      </c>
      <c r="G28" s="26">
        <f>G29+G33+G37</f>
        <v>0</v>
      </c>
      <c r="H28" s="26">
        <f t="shared" ref="H28:K28" si="26">H29+H33+H37</f>
        <v>0</v>
      </c>
      <c r="I28" s="26">
        <f t="shared" si="26"/>
        <v>0</v>
      </c>
      <c r="J28" s="26">
        <f t="shared" si="26"/>
        <v>150</v>
      </c>
      <c r="K28" s="26">
        <f t="shared" si="26"/>
        <v>0</v>
      </c>
      <c r="L28" s="26">
        <f t="shared" si="6"/>
        <v>1600</v>
      </c>
      <c r="M28" s="26">
        <f>M29+M33+M37</f>
        <v>600</v>
      </c>
      <c r="N28" s="26">
        <f t="shared" ref="N28" si="27">N29+N33+N37</f>
        <v>0</v>
      </c>
      <c r="O28" s="26">
        <f t="shared" ref="O28" si="28">O29+O33+O37</f>
        <v>0</v>
      </c>
      <c r="P28" s="26">
        <f t="shared" ref="P28" si="29">P29+P33+P37</f>
        <v>1000</v>
      </c>
      <c r="Q28" s="26">
        <f t="shared" ref="Q28" si="30">Q29+Q33+Q37</f>
        <v>0</v>
      </c>
      <c r="R28" s="26">
        <f t="shared" ref="G28:W28" si="31">R29+R33+R37</f>
        <v>0</v>
      </c>
      <c r="S28" s="26">
        <f t="shared" si="31"/>
        <v>0</v>
      </c>
      <c r="T28" s="26">
        <f t="shared" si="31"/>
        <v>0</v>
      </c>
      <c r="U28" s="26">
        <f t="shared" si="31"/>
        <v>0</v>
      </c>
      <c r="V28" s="26">
        <f t="shared" si="31"/>
        <v>0</v>
      </c>
      <c r="W28" s="26">
        <f t="shared" si="31"/>
        <v>0</v>
      </c>
      <c r="X28" s="23" t="s">
        <v>21</v>
      </c>
    </row>
    <row r="29" spans="1:24" ht="76.5">
      <c r="A29" s="7" t="s">
        <v>22</v>
      </c>
      <c r="B29" s="8" t="s">
        <v>23</v>
      </c>
      <c r="C29" s="8" t="s">
        <v>24</v>
      </c>
      <c r="D29" s="9" t="s">
        <v>25</v>
      </c>
      <c r="E29" s="10" t="s">
        <v>26</v>
      </c>
      <c r="F29" s="12">
        <f t="shared" ref="F29:F37" si="32">SUM(G29:L29)</f>
        <v>600</v>
      </c>
      <c r="G29" s="18"/>
      <c r="H29" s="18"/>
      <c r="I29" s="18"/>
      <c r="J29" s="18"/>
      <c r="K29" s="18"/>
      <c r="L29" s="22">
        <f t="shared" si="6"/>
        <v>600</v>
      </c>
      <c r="M29" s="18">
        <v>600</v>
      </c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9" t="s">
        <v>27</v>
      </c>
    </row>
    <row r="30" spans="1:24" ht="25.5">
      <c r="A30" s="7"/>
      <c r="B30" s="41" t="s">
        <v>106</v>
      </c>
      <c r="C30" s="43"/>
      <c r="D30" s="43"/>
      <c r="E30" s="44"/>
      <c r="F30" s="48">
        <f>SUM(G30:L30)</f>
        <v>600</v>
      </c>
      <c r="G30" s="45"/>
      <c r="H30" s="45"/>
      <c r="I30" s="45"/>
      <c r="J30" s="45"/>
      <c r="K30" s="45"/>
      <c r="L30" s="48">
        <f>SUM(M30:W30)</f>
        <v>600</v>
      </c>
      <c r="M30" s="45">
        <f>M29</f>
        <v>600</v>
      </c>
      <c r="N30" s="49"/>
      <c r="O30" s="49"/>
      <c r="P30" s="50"/>
      <c r="Q30" s="50"/>
      <c r="R30" s="50"/>
      <c r="S30" s="50"/>
      <c r="T30" s="50"/>
      <c r="U30" s="50"/>
      <c r="V30" s="50"/>
      <c r="W30" s="50"/>
      <c r="X30" s="9"/>
    </row>
    <row r="31" spans="1:24" ht="25.5">
      <c r="A31" s="7"/>
      <c r="B31" s="41" t="s">
        <v>107</v>
      </c>
      <c r="C31" s="43"/>
      <c r="D31" s="43"/>
      <c r="E31" s="44"/>
      <c r="F31" s="48">
        <f t="shared" ref="F31:F32" si="33">SUM(G31:L31)</f>
        <v>0</v>
      </c>
      <c r="G31" s="45"/>
      <c r="H31" s="45"/>
      <c r="I31" s="45"/>
      <c r="J31" s="45"/>
      <c r="K31" s="45"/>
      <c r="L31" s="48">
        <f t="shared" ref="L31:L32" si="34">SUM(M31:W31)</f>
        <v>0</v>
      </c>
      <c r="M31" s="45"/>
      <c r="N31" s="49"/>
      <c r="O31" s="49"/>
      <c r="P31" s="50"/>
      <c r="Q31" s="50"/>
      <c r="R31" s="50"/>
      <c r="S31" s="50"/>
      <c r="T31" s="50"/>
      <c r="U31" s="50"/>
      <c r="V31" s="50"/>
      <c r="W31" s="50"/>
      <c r="X31" s="9"/>
    </row>
    <row r="32" spans="1:24" ht="25.5">
      <c r="A32" s="7"/>
      <c r="B32" s="41" t="s">
        <v>108</v>
      </c>
      <c r="C32" s="43"/>
      <c r="D32" s="43"/>
      <c r="E32" s="44"/>
      <c r="F32" s="48">
        <f t="shared" si="33"/>
        <v>0</v>
      </c>
      <c r="G32" s="45"/>
      <c r="H32" s="45"/>
      <c r="I32" s="45"/>
      <c r="J32" s="45"/>
      <c r="K32" s="45"/>
      <c r="L32" s="48">
        <f t="shared" si="34"/>
        <v>0</v>
      </c>
      <c r="M32" s="45"/>
      <c r="N32" s="49"/>
      <c r="O32" s="49"/>
      <c r="P32" s="50"/>
      <c r="Q32" s="50"/>
      <c r="R32" s="50"/>
      <c r="S32" s="50"/>
      <c r="T32" s="50"/>
      <c r="U32" s="50"/>
      <c r="V32" s="50"/>
      <c r="W32" s="50"/>
      <c r="X32" s="9"/>
    </row>
    <row r="33" spans="1:24" ht="102">
      <c r="A33" s="5" t="s">
        <v>28</v>
      </c>
      <c r="B33" s="11" t="s">
        <v>29</v>
      </c>
      <c r="C33" s="6" t="s">
        <v>30</v>
      </c>
      <c r="D33" s="4" t="s">
        <v>31</v>
      </c>
      <c r="E33" s="4" t="s">
        <v>74</v>
      </c>
      <c r="F33" s="12">
        <f t="shared" si="32"/>
        <v>1000</v>
      </c>
      <c r="G33" s="13"/>
      <c r="H33" s="20"/>
      <c r="I33" s="20"/>
      <c r="J33" s="20"/>
      <c r="K33" s="20"/>
      <c r="L33" s="22">
        <f t="shared" si="6"/>
        <v>1000</v>
      </c>
      <c r="M33" s="15"/>
      <c r="N33" s="15"/>
      <c r="O33" s="15"/>
      <c r="P33" s="15">
        <v>1000</v>
      </c>
      <c r="Q33" s="15"/>
      <c r="R33" s="15"/>
      <c r="S33" s="15"/>
      <c r="T33" s="15"/>
      <c r="U33" s="15"/>
      <c r="V33" s="15"/>
      <c r="W33" s="15"/>
      <c r="X33" s="4" t="s">
        <v>31</v>
      </c>
    </row>
    <row r="34" spans="1:24" ht="25.5">
      <c r="A34" s="5"/>
      <c r="B34" s="41" t="s">
        <v>106</v>
      </c>
      <c r="C34" s="43"/>
      <c r="D34" s="43"/>
      <c r="E34" s="44"/>
      <c r="F34" s="48">
        <f>SUM(G34:L34)</f>
        <v>0</v>
      </c>
      <c r="G34" s="45"/>
      <c r="H34" s="45"/>
      <c r="I34" s="45"/>
      <c r="J34" s="45"/>
      <c r="K34" s="45"/>
      <c r="L34" s="48">
        <f>SUM(M34:W34)</f>
        <v>0</v>
      </c>
      <c r="M34" s="45"/>
      <c r="N34" s="49"/>
      <c r="O34" s="49"/>
      <c r="P34" s="50"/>
      <c r="Q34" s="50"/>
      <c r="R34" s="50"/>
      <c r="S34" s="50"/>
      <c r="T34" s="50"/>
      <c r="U34" s="50"/>
      <c r="V34" s="50"/>
      <c r="W34" s="50"/>
      <c r="X34" s="4"/>
    </row>
    <row r="35" spans="1:24" ht="25.5">
      <c r="A35" s="5"/>
      <c r="B35" s="41" t="s">
        <v>107</v>
      </c>
      <c r="C35" s="43"/>
      <c r="D35" s="43"/>
      <c r="E35" s="44"/>
      <c r="F35" s="48">
        <f t="shared" ref="F35:F36" si="35">SUM(G35:L35)</f>
        <v>0</v>
      </c>
      <c r="G35" s="45"/>
      <c r="H35" s="45"/>
      <c r="I35" s="45"/>
      <c r="J35" s="45"/>
      <c r="K35" s="45"/>
      <c r="L35" s="48">
        <f t="shared" ref="L35:L36" si="36">SUM(M35:W35)</f>
        <v>0</v>
      </c>
      <c r="M35" s="45"/>
      <c r="N35" s="49"/>
      <c r="O35" s="49"/>
      <c r="P35" s="50"/>
      <c r="Q35" s="50"/>
      <c r="R35" s="50"/>
      <c r="S35" s="50"/>
      <c r="T35" s="50"/>
      <c r="U35" s="50"/>
      <c r="V35" s="50"/>
      <c r="W35" s="50"/>
      <c r="X35" s="4"/>
    </row>
    <row r="36" spans="1:24" ht="25.5">
      <c r="A36" s="5"/>
      <c r="B36" s="41" t="s">
        <v>108</v>
      </c>
      <c r="C36" s="43"/>
      <c r="D36" s="43"/>
      <c r="E36" s="44"/>
      <c r="F36" s="48">
        <f t="shared" si="35"/>
        <v>1000</v>
      </c>
      <c r="G36" s="45"/>
      <c r="H36" s="45"/>
      <c r="I36" s="45"/>
      <c r="J36" s="45"/>
      <c r="K36" s="45"/>
      <c r="L36" s="48">
        <f t="shared" si="36"/>
        <v>1000</v>
      </c>
      <c r="M36" s="45"/>
      <c r="N36" s="49"/>
      <c r="O36" s="49"/>
      <c r="P36" s="50">
        <f>P33</f>
        <v>1000</v>
      </c>
      <c r="Q36" s="50"/>
      <c r="R36" s="50"/>
      <c r="S36" s="50"/>
      <c r="T36" s="50"/>
      <c r="U36" s="50"/>
      <c r="V36" s="50"/>
      <c r="W36" s="50"/>
      <c r="X36" s="4"/>
    </row>
    <row r="37" spans="1:24" ht="63.75">
      <c r="A37" s="5" t="s">
        <v>32</v>
      </c>
      <c r="B37" s="6" t="s">
        <v>42</v>
      </c>
      <c r="C37" s="6" t="s">
        <v>75</v>
      </c>
      <c r="D37" s="4" t="s">
        <v>33</v>
      </c>
      <c r="E37" s="4" t="s">
        <v>73</v>
      </c>
      <c r="F37" s="12">
        <f t="shared" si="32"/>
        <v>150</v>
      </c>
      <c r="G37" s="13"/>
      <c r="H37" s="20"/>
      <c r="I37" s="20"/>
      <c r="J37" s="20">
        <v>150</v>
      </c>
      <c r="K37" s="20"/>
      <c r="L37" s="20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4" t="s">
        <v>33</v>
      </c>
    </row>
    <row r="38" spans="1:24" ht="25.5">
      <c r="A38" s="5"/>
      <c r="B38" s="41" t="s">
        <v>106</v>
      </c>
      <c r="C38" s="43"/>
      <c r="D38" s="43"/>
      <c r="E38" s="44"/>
      <c r="F38" s="48">
        <f>SUM(G38:L38)</f>
        <v>150</v>
      </c>
      <c r="G38" s="45"/>
      <c r="H38" s="45"/>
      <c r="I38" s="45"/>
      <c r="J38" s="45">
        <f>J37</f>
        <v>150</v>
      </c>
      <c r="K38" s="45"/>
      <c r="L38" s="48">
        <f>SUM(M38:W38)</f>
        <v>0</v>
      </c>
      <c r="M38" s="45"/>
      <c r="N38" s="49"/>
      <c r="O38" s="49"/>
      <c r="P38" s="50"/>
      <c r="Q38" s="50"/>
      <c r="R38" s="50"/>
      <c r="S38" s="50"/>
      <c r="T38" s="50"/>
      <c r="U38" s="50"/>
      <c r="V38" s="50"/>
      <c r="W38" s="50"/>
      <c r="X38" s="4"/>
    </row>
    <row r="39" spans="1:24" ht="25.5">
      <c r="A39" s="5"/>
      <c r="B39" s="41" t="s">
        <v>107</v>
      </c>
      <c r="C39" s="43"/>
      <c r="D39" s="43"/>
      <c r="E39" s="44"/>
      <c r="F39" s="48">
        <f t="shared" ref="F39:F40" si="37">SUM(G39:L39)</f>
        <v>0</v>
      </c>
      <c r="G39" s="45"/>
      <c r="H39" s="45"/>
      <c r="I39" s="45"/>
      <c r="J39" s="45"/>
      <c r="K39" s="45"/>
      <c r="L39" s="48">
        <f t="shared" ref="L39:L40" si="38">SUM(M39:W39)</f>
        <v>0</v>
      </c>
      <c r="M39" s="45"/>
      <c r="N39" s="49"/>
      <c r="O39" s="49"/>
      <c r="P39" s="50"/>
      <c r="Q39" s="50"/>
      <c r="R39" s="50"/>
      <c r="S39" s="50"/>
      <c r="T39" s="50"/>
      <c r="U39" s="50"/>
      <c r="V39" s="50"/>
      <c r="W39" s="50"/>
      <c r="X39" s="4"/>
    </row>
    <row r="40" spans="1:24" ht="25.5">
      <c r="A40" s="5"/>
      <c r="B40" s="41" t="s">
        <v>108</v>
      </c>
      <c r="C40" s="43"/>
      <c r="D40" s="43"/>
      <c r="E40" s="44"/>
      <c r="F40" s="48">
        <f t="shared" si="37"/>
        <v>0</v>
      </c>
      <c r="G40" s="45"/>
      <c r="H40" s="45"/>
      <c r="I40" s="45"/>
      <c r="J40" s="45"/>
      <c r="K40" s="45"/>
      <c r="L40" s="48">
        <f t="shared" si="38"/>
        <v>0</v>
      </c>
      <c r="M40" s="45"/>
      <c r="N40" s="49"/>
      <c r="O40" s="49"/>
      <c r="P40" s="50"/>
      <c r="Q40" s="50"/>
      <c r="R40" s="50"/>
      <c r="S40" s="50"/>
      <c r="T40" s="50"/>
      <c r="U40" s="50"/>
      <c r="V40" s="50"/>
      <c r="W40" s="50"/>
      <c r="X40" s="4"/>
    </row>
    <row r="41" spans="1:24" ht="25.5">
      <c r="A41" s="23">
        <v>4</v>
      </c>
      <c r="B41" s="29" t="s">
        <v>34</v>
      </c>
      <c r="C41" s="29"/>
      <c r="D41" s="29"/>
      <c r="E41" s="29"/>
      <c r="F41" s="26">
        <f>SUM(G41:L41)</f>
        <v>20430</v>
      </c>
      <c r="G41" s="26">
        <f>G28+G19+G6</f>
        <v>0</v>
      </c>
      <c r="H41" s="26">
        <f>H28+H19+H6</f>
        <v>0</v>
      </c>
      <c r="I41" s="26">
        <f>I28+I19+I6</f>
        <v>8560</v>
      </c>
      <c r="J41" s="26">
        <f>J28+J19+J6</f>
        <v>6010</v>
      </c>
      <c r="K41" s="26">
        <f>K28+K19+K6</f>
        <v>5860</v>
      </c>
      <c r="L41" s="26"/>
      <c r="M41" s="26">
        <f>M28+M19+M6</f>
        <v>6460</v>
      </c>
      <c r="N41" s="26">
        <f>N28+N19+N6</f>
        <v>2700</v>
      </c>
      <c r="O41" s="26">
        <f>O28+O19+O6</f>
        <v>2700</v>
      </c>
      <c r="P41" s="26">
        <f>P28+P19+P6</f>
        <v>1000</v>
      </c>
      <c r="Q41" s="26">
        <f>Q28+Q19+Q6</f>
        <v>0</v>
      </c>
      <c r="R41" s="26">
        <f>R28+R19+R6</f>
        <v>0</v>
      </c>
      <c r="S41" s="26">
        <f>S28+S19+S6</f>
        <v>0</v>
      </c>
      <c r="T41" s="26">
        <f>T28+T19+T6</f>
        <v>0</v>
      </c>
      <c r="U41" s="26">
        <f>U28+U19+U6</f>
        <v>0</v>
      </c>
      <c r="V41" s="26">
        <f>V28+V19+V6</f>
        <v>0</v>
      </c>
      <c r="W41" s="26">
        <f>W28+W19+W6</f>
        <v>0</v>
      </c>
      <c r="X41" s="29"/>
    </row>
  </sheetData>
  <mergeCells count="10">
    <mergeCell ref="G2:W2"/>
    <mergeCell ref="X2:X3"/>
    <mergeCell ref="A4:X4"/>
    <mergeCell ref="A5:X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X33"/>
  <sheetViews>
    <sheetView topLeftCell="A16" zoomScale="60" zoomScaleNormal="60" workbookViewId="0">
      <selection activeCell="S31" sqref="S31"/>
    </sheetView>
  </sheetViews>
  <sheetFormatPr defaultRowHeight="15" outlineLevelCol="1"/>
  <cols>
    <col min="1" max="1" width="5.5703125" customWidth="1"/>
    <col min="2" max="2" width="29" customWidth="1"/>
    <col min="3" max="3" width="23" customWidth="1"/>
    <col min="4" max="4" width="21.140625" customWidth="1"/>
    <col min="5" max="5" width="12.42578125" customWidth="1"/>
    <col min="6" max="6" width="13.28515625" customWidth="1"/>
    <col min="13" max="13" width="9.140625" customWidth="1" outlineLevel="1"/>
    <col min="14" max="23" width="9.140625" style="51" customWidth="1" outlineLevel="1"/>
    <col min="24" max="24" width="21" style="51" customWidth="1"/>
  </cols>
  <sheetData>
    <row r="2" spans="1:24" ht="15" customHeight="1">
      <c r="A2" s="36" t="s">
        <v>0</v>
      </c>
      <c r="B2" s="36" t="s">
        <v>1</v>
      </c>
      <c r="C2" s="36" t="s">
        <v>2</v>
      </c>
      <c r="D2" s="36" t="s">
        <v>3</v>
      </c>
      <c r="E2" s="36" t="s">
        <v>49</v>
      </c>
      <c r="F2" s="36" t="s">
        <v>50</v>
      </c>
      <c r="G2" s="37" t="s">
        <v>35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6" t="s">
        <v>4</v>
      </c>
    </row>
    <row r="3" spans="1:24" ht="84.75" customHeight="1">
      <c r="A3" s="36"/>
      <c r="B3" s="36"/>
      <c r="C3" s="36"/>
      <c r="D3" s="36"/>
      <c r="E3" s="36"/>
      <c r="F3" s="36"/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  <c r="L3" s="21" t="s">
        <v>103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  <c r="S3" s="21">
        <v>2024</v>
      </c>
      <c r="T3" s="21">
        <v>2025</v>
      </c>
      <c r="U3" s="21">
        <v>2026</v>
      </c>
      <c r="V3" s="21">
        <v>2027</v>
      </c>
      <c r="W3" s="21">
        <v>2028</v>
      </c>
      <c r="X3" s="36"/>
    </row>
    <row r="4" spans="1:24">
      <c r="A4" s="37" t="s">
        <v>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>
      <c r="A5" s="37" t="s">
        <v>36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78.5">
      <c r="A6" s="23">
        <v>1</v>
      </c>
      <c r="B6" s="23" t="s">
        <v>6</v>
      </c>
      <c r="C6" s="24" t="s">
        <v>7</v>
      </c>
      <c r="D6" s="24" t="s">
        <v>8</v>
      </c>
      <c r="E6" s="25"/>
      <c r="F6" s="26">
        <f>SUM(G6:L6)</f>
        <v>10500</v>
      </c>
      <c r="G6" s="26">
        <f t="shared" ref="G6:W6" si="0">SUM(G7:G7)</f>
        <v>0</v>
      </c>
      <c r="H6" s="26">
        <f t="shared" si="0"/>
        <v>3500</v>
      </c>
      <c r="I6" s="26">
        <f t="shared" si="0"/>
        <v>3500</v>
      </c>
      <c r="J6" s="26">
        <f t="shared" si="0"/>
        <v>3500</v>
      </c>
      <c r="K6" s="26">
        <f t="shared" si="0"/>
        <v>0</v>
      </c>
      <c r="L6" s="26">
        <f>SUM(M6:W6)</f>
        <v>0</v>
      </c>
      <c r="M6" s="26">
        <f t="shared" si="0"/>
        <v>0</v>
      </c>
      <c r="N6" s="26">
        <f t="shared" si="0"/>
        <v>0</v>
      </c>
      <c r="O6" s="26">
        <f t="shared" si="0"/>
        <v>0</v>
      </c>
      <c r="P6" s="26">
        <f t="shared" si="0"/>
        <v>0</v>
      </c>
      <c r="Q6" s="26">
        <f t="shared" si="0"/>
        <v>0</v>
      </c>
      <c r="R6" s="26">
        <f t="shared" si="0"/>
        <v>0</v>
      </c>
      <c r="S6" s="26">
        <f t="shared" si="0"/>
        <v>0</v>
      </c>
      <c r="T6" s="26">
        <f t="shared" si="0"/>
        <v>0</v>
      </c>
      <c r="U6" s="26">
        <f t="shared" si="0"/>
        <v>0</v>
      </c>
      <c r="V6" s="26">
        <f t="shared" si="0"/>
        <v>0</v>
      </c>
      <c r="W6" s="26">
        <f t="shared" si="0"/>
        <v>0</v>
      </c>
      <c r="X6" s="24" t="s">
        <v>8</v>
      </c>
    </row>
    <row r="7" spans="1:24" ht="127.5">
      <c r="A7" s="1" t="s">
        <v>9</v>
      </c>
      <c r="B7" s="6" t="s">
        <v>39</v>
      </c>
      <c r="C7" s="3" t="s">
        <v>51</v>
      </c>
      <c r="D7" s="3" t="s">
        <v>52</v>
      </c>
      <c r="E7" s="4" t="s">
        <v>40</v>
      </c>
      <c r="F7" s="12">
        <f>SUM(G7:L7)</f>
        <v>10500</v>
      </c>
      <c r="G7" s="13"/>
      <c r="H7" s="13">
        <v>3500</v>
      </c>
      <c r="I7" s="13">
        <v>3500</v>
      </c>
      <c r="J7" s="13">
        <v>3500</v>
      </c>
      <c r="K7" s="13"/>
      <c r="L7" s="22">
        <f t="shared" ref="L7:L33" si="1">SUM(M7:W7)</f>
        <v>0</v>
      </c>
      <c r="M7" s="13"/>
      <c r="N7" s="15"/>
      <c r="O7" s="15"/>
      <c r="P7" s="16"/>
      <c r="Q7" s="16"/>
      <c r="R7" s="16"/>
      <c r="S7" s="16"/>
      <c r="T7" s="16"/>
      <c r="U7" s="16"/>
      <c r="V7" s="16"/>
      <c r="W7" s="16"/>
      <c r="X7" s="3" t="s">
        <v>53</v>
      </c>
    </row>
    <row r="8" spans="1:24" ht="38.25">
      <c r="A8" s="1"/>
      <c r="B8" s="41" t="s">
        <v>106</v>
      </c>
      <c r="C8" s="43"/>
      <c r="D8" s="43"/>
      <c r="E8" s="44"/>
      <c r="F8" s="48">
        <f>SUM(G8:L8)</f>
        <v>10500</v>
      </c>
      <c r="G8" s="45"/>
      <c r="H8" s="45">
        <f>H7</f>
        <v>3500</v>
      </c>
      <c r="I8" s="45">
        <f t="shared" ref="I8:J8" si="2">I7</f>
        <v>3500</v>
      </c>
      <c r="J8" s="45">
        <f t="shared" si="2"/>
        <v>3500</v>
      </c>
      <c r="K8" s="45"/>
      <c r="L8" s="48">
        <f>SUM(M8:W8)</f>
        <v>0</v>
      </c>
      <c r="M8" s="45"/>
      <c r="N8" s="49"/>
      <c r="O8" s="49"/>
      <c r="P8" s="50"/>
      <c r="Q8" s="50"/>
      <c r="R8" s="50"/>
      <c r="S8" s="50"/>
      <c r="T8" s="50"/>
      <c r="U8" s="50"/>
      <c r="V8" s="50"/>
      <c r="W8" s="50"/>
      <c r="X8" s="3"/>
    </row>
    <row r="9" spans="1:24" ht="25.5">
      <c r="A9" s="1"/>
      <c r="B9" s="41" t="s">
        <v>107</v>
      </c>
      <c r="C9" s="43"/>
      <c r="D9" s="43"/>
      <c r="E9" s="44"/>
      <c r="F9" s="48">
        <f t="shared" ref="F9:F10" si="3">SUM(G9:L9)</f>
        <v>0</v>
      </c>
      <c r="G9" s="45"/>
      <c r="H9" s="45"/>
      <c r="I9" s="45"/>
      <c r="J9" s="45"/>
      <c r="K9" s="45"/>
      <c r="L9" s="48">
        <f t="shared" ref="L9:L10" si="4">SUM(M9:W9)</f>
        <v>0</v>
      </c>
      <c r="M9" s="45"/>
      <c r="N9" s="49"/>
      <c r="O9" s="49"/>
      <c r="P9" s="50"/>
      <c r="Q9" s="50"/>
      <c r="R9" s="50"/>
      <c r="S9" s="50"/>
      <c r="T9" s="50"/>
      <c r="U9" s="50"/>
      <c r="V9" s="50"/>
      <c r="W9" s="50"/>
      <c r="X9" s="3"/>
    </row>
    <row r="10" spans="1:24" ht="25.5">
      <c r="A10" s="1"/>
      <c r="B10" s="41" t="s">
        <v>108</v>
      </c>
      <c r="C10" s="43"/>
      <c r="D10" s="43"/>
      <c r="E10" s="44"/>
      <c r="F10" s="48">
        <f t="shared" si="3"/>
        <v>0</v>
      </c>
      <c r="G10" s="45"/>
      <c r="H10" s="45"/>
      <c r="I10" s="45"/>
      <c r="J10" s="45"/>
      <c r="K10" s="45"/>
      <c r="L10" s="48">
        <f t="shared" si="4"/>
        <v>0</v>
      </c>
      <c r="M10" s="45"/>
      <c r="N10" s="49"/>
      <c r="O10" s="49"/>
      <c r="P10" s="50"/>
      <c r="Q10" s="50"/>
      <c r="R10" s="50"/>
      <c r="S10" s="50"/>
      <c r="T10" s="50"/>
      <c r="U10" s="50"/>
      <c r="V10" s="50"/>
      <c r="W10" s="50"/>
      <c r="X10" s="3"/>
    </row>
    <row r="11" spans="1:24" ht="76.5">
      <c r="A11" s="30" t="s">
        <v>12</v>
      </c>
      <c r="B11" s="23" t="s">
        <v>13</v>
      </c>
      <c r="C11" s="24" t="s">
        <v>14</v>
      </c>
      <c r="D11" s="24" t="s">
        <v>15</v>
      </c>
      <c r="E11" s="25"/>
      <c r="F11" s="26">
        <f>SUM(G11:L11)</f>
        <v>41769</v>
      </c>
      <c r="G11" s="26">
        <f>G12+G16</f>
        <v>0</v>
      </c>
      <c r="H11" s="26">
        <f t="shared" ref="H11:K11" si="5">H12+H16</f>
        <v>0</v>
      </c>
      <c r="I11" s="26">
        <f t="shared" si="5"/>
        <v>2760</v>
      </c>
      <c r="J11" s="26">
        <f t="shared" si="5"/>
        <v>6143</v>
      </c>
      <c r="K11" s="26">
        <f t="shared" si="5"/>
        <v>6143</v>
      </c>
      <c r="L11" s="26">
        <f t="shared" si="1"/>
        <v>26723</v>
      </c>
      <c r="M11" s="26">
        <f>M12+M16</f>
        <v>6143</v>
      </c>
      <c r="N11" s="26">
        <f t="shared" ref="N11" si="6">N12+N16</f>
        <v>2760</v>
      </c>
      <c r="O11" s="26">
        <f t="shared" ref="O11" si="7">O12+O16</f>
        <v>1980</v>
      </c>
      <c r="P11" s="26">
        <f t="shared" ref="P11" si="8">P12+P16</f>
        <v>1980</v>
      </c>
      <c r="Q11" s="26">
        <f t="shared" ref="Q11:R11" si="9">Q12+Q16</f>
        <v>1980</v>
      </c>
      <c r="R11" s="26">
        <f t="shared" si="9"/>
        <v>1980</v>
      </c>
      <c r="S11" s="26">
        <f t="shared" ref="S11" si="10">S12+S16</f>
        <v>1980</v>
      </c>
      <c r="T11" s="26">
        <f t="shared" ref="T11" si="11">T12+T16</f>
        <v>1980</v>
      </c>
      <c r="U11" s="26">
        <f t="shared" ref="U11" si="12">U12+U16</f>
        <v>1980</v>
      </c>
      <c r="V11" s="26">
        <f t="shared" ref="V11:W11" si="13">V12+V16</f>
        <v>1980</v>
      </c>
      <c r="W11" s="26">
        <f t="shared" si="13"/>
        <v>1980</v>
      </c>
      <c r="X11" s="24" t="s">
        <v>15</v>
      </c>
    </row>
    <row r="12" spans="1:24" ht="89.25">
      <c r="A12" s="5" t="s">
        <v>16</v>
      </c>
      <c r="B12" s="6" t="s">
        <v>43</v>
      </c>
      <c r="C12" s="3" t="s">
        <v>17</v>
      </c>
      <c r="D12" s="3" t="s">
        <v>18</v>
      </c>
      <c r="E12" s="4" t="s">
        <v>44</v>
      </c>
      <c r="F12" s="12">
        <f>SUM(G12:L12)</f>
        <v>10149</v>
      </c>
      <c r="G12" s="15"/>
      <c r="H12" s="15"/>
      <c r="I12" s="15"/>
      <c r="J12" s="15">
        <v>3383</v>
      </c>
      <c r="K12" s="15">
        <v>3383</v>
      </c>
      <c r="L12" s="22">
        <f t="shared" si="1"/>
        <v>3383</v>
      </c>
      <c r="M12" s="15">
        <v>3383</v>
      </c>
      <c r="N12" s="15"/>
      <c r="O12" s="15"/>
      <c r="P12" s="15"/>
      <c r="Q12" s="15"/>
      <c r="R12" s="16"/>
      <c r="S12" s="16"/>
      <c r="T12" s="16"/>
      <c r="U12" s="16"/>
      <c r="V12" s="16"/>
      <c r="W12" s="16"/>
      <c r="X12" s="3" t="s">
        <v>18</v>
      </c>
    </row>
    <row r="13" spans="1:24" ht="38.25">
      <c r="A13" s="5"/>
      <c r="B13" s="41" t="s">
        <v>106</v>
      </c>
      <c r="C13" s="43"/>
      <c r="D13" s="43"/>
      <c r="E13" s="44"/>
      <c r="F13" s="48">
        <f>SUM(G13:L13)</f>
        <v>0</v>
      </c>
      <c r="G13" s="45"/>
      <c r="H13" s="45"/>
      <c r="I13" s="45"/>
      <c r="J13" s="45"/>
      <c r="K13" s="45"/>
      <c r="L13" s="48">
        <f>SUM(M13:W13)</f>
        <v>0</v>
      </c>
      <c r="M13" s="45"/>
      <c r="N13" s="49"/>
      <c r="O13" s="49"/>
      <c r="P13" s="50"/>
      <c r="Q13" s="50"/>
      <c r="R13" s="50"/>
      <c r="S13" s="50"/>
      <c r="T13" s="50"/>
      <c r="U13" s="50"/>
      <c r="V13" s="50"/>
      <c r="W13" s="50"/>
      <c r="X13" s="3"/>
    </row>
    <row r="14" spans="1:24" ht="25.5">
      <c r="A14" s="5"/>
      <c r="B14" s="41" t="s">
        <v>107</v>
      </c>
      <c r="C14" s="43"/>
      <c r="D14" s="43"/>
      <c r="E14" s="44"/>
      <c r="F14" s="48">
        <f t="shared" ref="F14:F15" si="14">SUM(G14:L14)</f>
        <v>0</v>
      </c>
      <c r="G14" s="45"/>
      <c r="H14" s="45"/>
      <c r="I14" s="45"/>
      <c r="J14" s="45"/>
      <c r="K14" s="45"/>
      <c r="L14" s="48">
        <f t="shared" ref="L14:L15" si="15">SUM(M14:W14)</f>
        <v>0</v>
      </c>
      <c r="M14" s="45"/>
      <c r="N14" s="49"/>
      <c r="O14" s="49"/>
      <c r="P14" s="50"/>
      <c r="Q14" s="50"/>
      <c r="R14" s="50"/>
      <c r="S14" s="50"/>
      <c r="T14" s="50"/>
      <c r="U14" s="50"/>
      <c r="V14" s="50"/>
      <c r="W14" s="50"/>
      <c r="X14" s="3"/>
    </row>
    <row r="15" spans="1:24" ht="25.5">
      <c r="A15" s="5"/>
      <c r="B15" s="41" t="s">
        <v>108</v>
      </c>
      <c r="C15" s="43"/>
      <c r="D15" s="43"/>
      <c r="E15" s="44"/>
      <c r="F15" s="48">
        <f t="shared" si="14"/>
        <v>10149</v>
      </c>
      <c r="G15" s="45"/>
      <c r="H15" s="45"/>
      <c r="I15" s="45"/>
      <c r="J15" s="45">
        <f>J12</f>
        <v>3383</v>
      </c>
      <c r="K15" s="45">
        <f>K12</f>
        <v>3383</v>
      </c>
      <c r="L15" s="48">
        <f t="shared" si="15"/>
        <v>3383</v>
      </c>
      <c r="M15" s="45">
        <f>M12</f>
        <v>3383</v>
      </c>
      <c r="N15" s="49"/>
      <c r="O15" s="49"/>
      <c r="P15" s="50"/>
      <c r="Q15" s="50"/>
      <c r="R15" s="50"/>
      <c r="S15" s="50"/>
      <c r="T15" s="50"/>
      <c r="U15" s="50"/>
      <c r="V15" s="50"/>
      <c r="W15" s="50"/>
      <c r="X15" s="3"/>
    </row>
    <row r="16" spans="1:24" ht="125.25" customHeight="1">
      <c r="A16" s="5" t="s">
        <v>19</v>
      </c>
      <c r="B16" s="6" t="s">
        <v>41</v>
      </c>
      <c r="C16" s="3" t="s">
        <v>47</v>
      </c>
      <c r="D16" s="3" t="s">
        <v>46</v>
      </c>
      <c r="E16" s="4" t="s">
        <v>48</v>
      </c>
      <c r="F16" s="12">
        <f>SUM(G16:L16)</f>
        <v>31620</v>
      </c>
      <c r="G16" s="15"/>
      <c r="H16" s="15"/>
      <c r="I16" s="15">
        <v>2760</v>
      </c>
      <c r="J16" s="15">
        <v>2760</v>
      </c>
      <c r="K16" s="15">
        <v>2760</v>
      </c>
      <c r="L16" s="22">
        <f t="shared" si="1"/>
        <v>23340</v>
      </c>
      <c r="M16" s="15">
        <v>2760</v>
      </c>
      <c r="N16" s="15">
        <v>2760</v>
      </c>
      <c r="O16" s="15">
        <v>1980</v>
      </c>
      <c r="P16" s="15">
        <v>1980</v>
      </c>
      <c r="Q16" s="15">
        <v>1980</v>
      </c>
      <c r="R16" s="15">
        <v>1980</v>
      </c>
      <c r="S16" s="15">
        <v>1980</v>
      </c>
      <c r="T16" s="15">
        <v>1980</v>
      </c>
      <c r="U16" s="15">
        <v>1980</v>
      </c>
      <c r="V16" s="15">
        <v>1980</v>
      </c>
      <c r="W16" s="15">
        <v>1980</v>
      </c>
      <c r="X16" s="3" t="s">
        <v>45</v>
      </c>
    </row>
    <row r="17" spans="1:24" ht="33" customHeight="1">
      <c r="A17" s="5"/>
      <c r="B17" s="41" t="s">
        <v>106</v>
      </c>
      <c r="C17" s="43"/>
      <c r="D17" s="43"/>
      <c r="E17" s="44"/>
      <c r="F17" s="48">
        <f>SUM(G17:L17)</f>
        <v>31620</v>
      </c>
      <c r="G17" s="45"/>
      <c r="H17" s="45"/>
      <c r="I17" s="45">
        <f>I16</f>
        <v>2760</v>
      </c>
      <c r="J17" s="45">
        <f t="shared" ref="J17:K17" si="16">J16</f>
        <v>2760</v>
      </c>
      <c r="K17" s="45">
        <f t="shared" si="16"/>
        <v>2760</v>
      </c>
      <c r="L17" s="48">
        <f>SUM(M17:W17)</f>
        <v>23340</v>
      </c>
      <c r="M17" s="45">
        <f>M16</f>
        <v>2760</v>
      </c>
      <c r="N17" s="45">
        <f t="shared" ref="N17" si="17">N16</f>
        <v>2760</v>
      </c>
      <c r="O17" s="45">
        <f t="shared" ref="O17:P17" si="18">O16</f>
        <v>1980</v>
      </c>
      <c r="P17" s="45">
        <f t="shared" si="18"/>
        <v>1980</v>
      </c>
      <c r="Q17" s="45">
        <f t="shared" ref="Q17" si="19">Q16</f>
        <v>1980</v>
      </c>
      <c r="R17" s="45">
        <f t="shared" ref="R17:S17" si="20">R16</f>
        <v>1980</v>
      </c>
      <c r="S17" s="45">
        <f t="shared" si="20"/>
        <v>1980</v>
      </c>
      <c r="T17" s="45">
        <f t="shared" ref="T17" si="21">T16</f>
        <v>1980</v>
      </c>
      <c r="U17" s="45">
        <f t="shared" ref="U17:V17" si="22">U16</f>
        <v>1980</v>
      </c>
      <c r="V17" s="45">
        <f t="shared" si="22"/>
        <v>1980</v>
      </c>
      <c r="W17" s="45">
        <f t="shared" ref="W17" si="23">W16</f>
        <v>1980</v>
      </c>
      <c r="X17" s="3"/>
    </row>
    <row r="18" spans="1:24" ht="33" customHeight="1">
      <c r="A18" s="5"/>
      <c r="B18" s="41" t="s">
        <v>107</v>
      </c>
      <c r="C18" s="43"/>
      <c r="D18" s="43"/>
      <c r="E18" s="44"/>
      <c r="F18" s="48">
        <f t="shared" ref="F18:F19" si="24">SUM(G18:L18)</f>
        <v>0</v>
      </c>
      <c r="G18" s="45"/>
      <c r="H18" s="45"/>
      <c r="I18" s="45"/>
      <c r="J18" s="45"/>
      <c r="K18" s="45"/>
      <c r="L18" s="48">
        <f t="shared" ref="L18:L19" si="25">SUM(M18:W18)</f>
        <v>0</v>
      </c>
      <c r="M18" s="45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3"/>
    </row>
    <row r="19" spans="1:24" ht="33" customHeight="1">
      <c r="A19" s="5"/>
      <c r="B19" s="41" t="s">
        <v>108</v>
      </c>
      <c r="C19" s="43"/>
      <c r="D19" s="43"/>
      <c r="E19" s="44"/>
      <c r="F19" s="48">
        <f t="shared" si="24"/>
        <v>0</v>
      </c>
      <c r="G19" s="45"/>
      <c r="H19" s="45"/>
      <c r="I19" s="45"/>
      <c r="J19" s="45"/>
      <c r="K19" s="45"/>
      <c r="L19" s="48">
        <f t="shared" si="25"/>
        <v>0</v>
      </c>
      <c r="M19" s="45"/>
      <c r="N19" s="49"/>
      <c r="O19" s="49"/>
      <c r="P19" s="50"/>
      <c r="Q19" s="50"/>
      <c r="R19" s="50"/>
      <c r="S19" s="50"/>
      <c r="T19" s="50"/>
      <c r="U19" s="50"/>
      <c r="V19" s="50"/>
      <c r="W19" s="50"/>
      <c r="X19" s="3"/>
    </row>
    <row r="20" spans="1:24" ht="102">
      <c r="A20" s="27">
        <v>3</v>
      </c>
      <c r="B20" s="23" t="s">
        <v>37</v>
      </c>
      <c r="C20" s="23" t="s">
        <v>38</v>
      </c>
      <c r="D20" s="23" t="s">
        <v>21</v>
      </c>
      <c r="E20" s="28"/>
      <c r="F20" s="26">
        <f>SUM(G20:L20)</f>
        <v>2750</v>
      </c>
      <c r="G20" s="26">
        <f>G21+G25+G29</f>
        <v>0</v>
      </c>
      <c r="H20" s="26">
        <f t="shared" ref="H20:K20" si="26">H21+H25+H29</f>
        <v>600</v>
      </c>
      <c r="I20" s="26">
        <f t="shared" si="26"/>
        <v>0</v>
      </c>
      <c r="J20" s="26">
        <f t="shared" si="26"/>
        <v>150</v>
      </c>
      <c r="K20" s="26">
        <f t="shared" si="26"/>
        <v>0</v>
      </c>
      <c r="L20" s="26">
        <f t="shared" ref="L20" si="27">SUM(M20:W20)</f>
        <v>2000</v>
      </c>
      <c r="M20" s="26">
        <f>M21+M25+M29</f>
        <v>0</v>
      </c>
      <c r="N20" s="26">
        <f>N21+N25+N29</f>
        <v>2000</v>
      </c>
      <c r="O20" s="26">
        <f t="shared" ref="N20:W20" si="28">O21+O25+O29</f>
        <v>0</v>
      </c>
      <c r="P20" s="26">
        <f t="shared" si="28"/>
        <v>0</v>
      </c>
      <c r="Q20" s="26">
        <f t="shared" si="28"/>
        <v>0</v>
      </c>
      <c r="R20" s="26">
        <f t="shared" si="28"/>
        <v>0</v>
      </c>
      <c r="S20" s="26">
        <f t="shared" si="28"/>
        <v>0</v>
      </c>
      <c r="T20" s="26">
        <f t="shared" si="28"/>
        <v>0</v>
      </c>
      <c r="U20" s="26">
        <f t="shared" si="28"/>
        <v>0</v>
      </c>
      <c r="V20" s="26">
        <f t="shared" si="28"/>
        <v>0</v>
      </c>
      <c r="W20" s="26">
        <f t="shared" si="28"/>
        <v>0</v>
      </c>
      <c r="X20" s="23" t="s">
        <v>21</v>
      </c>
    </row>
    <row r="21" spans="1:24" ht="76.5">
      <c r="A21" s="7" t="s">
        <v>22</v>
      </c>
      <c r="B21" s="8" t="s">
        <v>23</v>
      </c>
      <c r="C21" s="8" t="s">
        <v>24</v>
      </c>
      <c r="D21" s="9" t="s">
        <v>25</v>
      </c>
      <c r="E21" s="10" t="s">
        <v>26</v>
      </c>
      <c r="F21" s="17">
        <f>SUM(G21:L21)</f>
        <v>600</v>
      </c>
      <c r="G21" s="18"/>
      <c r="H21" s="18">
        <v>600</v>
      </c>
      <c r="I21" s="18"/>
      <c r="J21" s="18"/>
      <c r="K21" s="18"/>
      <c r="L21" s="22">
        <f t="shared" si="1"/>
        <v>0</v>
      </c>
      <c r="M21" s="18"/>
      <c r="N21" s="18"/>
      <c r="O21" s="19"/>
      <c r="P21" s="19"/>
      <c r="Q21" s="19"/>
      <c r="R21" s="19"/>
      <c r="S21" s="19"/>
      <c r="T21" s="19"/>
      <c r="U21" s="19"/>
      <c r="V21" s="19"/>
      <c r="W21" s="19"/>
      <c r="X21" s="9" t="s">
        <v>27</v>
      </c>
    </row>
    <row r="22" spans="1:24" ht="38.25">
      <c r="A22" s="7"/>
      <c r="B22" s="41" t="s">
        <v>106</v>
      </c>
      <c r="C22" s="43"/>
      <c r="D22" s="43"/>
      <c r="E22" s="44"/>
      <c r="F22" s="48">
        <f>SUM(G22:L22)</f>
        <v>600</v>
      </c>
      <c r="G22" s="45"/>
      <c r="H22" s="45">
        <f>H20</f>
        <v>600</v>
      </c>
      <c r="I22" s="45"/>
      <c r="J22" s="45"/>
      <c r="K22" s="45"/>
      <c r="L22" s="48">
        <f>SUM(M22:W22)</f>
        <v>0</v>
      </c>
      <c r="M22" s="45"/>
      <c r="N22" s="49"/>
      <c r="O22" s="49"/>
      <c r="P22" s="50"/>
      <c r="Q22" s="50"/>
      <c r="R22" s="50"/>
      <c r="S22" s="50"/>
      <c r="T22" s="50"/>
      <c r="U22" s="50"/>
      <c r="V22" s="50"/>
      <c r="W22" s="50"/>
      <c r="X22" s="9"/>
    </row>
    <row r="23" spans="1:24" ht="25.5">
      <c r="A23" s="7"/>
      <c r="B23" s="41" t="s">
        <v>107</v>
      </c>
      <c r="C23" s="43"/>
      <c r="D23" s="43"/>
      <c r="E23" s="44"/>
      <c r="F23" s="48">
        <f t="shared" ref="F23:F24" si="29">SUM(G23:L23)</f>
        <v>0</v>
      </c>
      <c r="G23" s="45"/>
      <c r="H23" s="45"/>
      <c r="I23" s="45"/>
      <c r="J23" s="45"/>
      <c r="K23" s="45"/>
      <c r="L23" s="48">
        <f t="shared" ref="L23:L24" si="30">SUM(M23:W23)</f>
        <v>0</v>
      </c>
      <c r="M23" s="45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9"/>
    </row>
    <row r="24" spans="1:24" ht="25.5">
      <c r="A24" s="7"/>
      <c r="B24" s="41" t="s">
        <v>108</v>
      </c>
      <c r="C24" s="43"/>
      <c r="D24" s="43"/>
      <c r="E24" s="44"/>
      <c r="F24" s="48">
        <f t="shared" si="29"/>
        <v>0</v>
      </c>
      <c r="G24" s="45"/>
      <c r="H24" s="45"/>
      <c r="I24" s="45"/>
      <c r="J24" s="45"/>
      <c r="K24" s="45"/>
      <c r="L24" s="48">
        <f t="shared" si="30"/>
        <v>0</v>
      </c>
      <c r="M24" s="45"/>
      <c r="N24" s="49"/>
      <c r="O24" s="49"/>
      <c r="P24" s="50"/>
      <c r="Q24" s="50"/>
      <c r="R24" s="50"/>
      <c r="S24" s="50"/>
      <c r="T24" s="50"/>
      <c r="U24" s="50"/>
      <c r="V24" s="50"/>
      <c r="W24" s="50"/>
      <c r="X24" s="9"/>
    </row>
    <row r="25" spans="1:24" ht="102">
      <c r="A25" s="5" t="s">
        <v>28</v>
      </c>
      <c r="B25" s="11" t="s">
        <v>29</v>
      </c>
      <c r="C25" s="6" t="s">
        <v>30</v>
      </c>
      <c r="D25" s="4" t="s">
        <v>31</v>
      </c>
      <c r="E25" s="4" t="s">
        <v>74</v>
      </c>
      <c r="F25" s="17">
        <f t="shared" ref="F25:F29" si="31">SUM(G25:L25)</f>
        <v>2000</v>
      </c>
      <c r="G25" s="13"/>
      <c r="H25" s="20"/>
      <c r="I25" s="20"/>
      <c r="J25" s="20"/>
      <c r="K25" s="20"/>
      <c r="L25" s="22">
        <f t="shared" si="1"/>
        <v>2000</v>
      </c>
      <c r="M25" s="15"/>
      <c r="N25" s="15">
        <v>2000</v>
      </c>
      <c r="O25" s="15"/>
      <c r="P25" s="15"/>
      <c r="Q25" s="15"/>
      <c r="R25" s="15"/>
      <c r="S25" s="15"/>
      <c r="T25" s="15"/>
      <c r="U25" s="15"/>
      <c r="V25" s="15"/>
      <c r="W25" s="15"/>
      <c r="X25" s="4" t="s">
        <v>31</v>
      </c>
    </row>
    <row r="26" spans="1:24" ht="38.25">
      <c r="A26" s="5"/>
      <c r="B26" s="41" t="s">
        <v>106</v>
      </c>
      <c r="C26" s="43"/>
      <c r="D26" s="43"/>
      <c r="E26" s="44"/>
      <c r="F26" s="48">
        <f>SUM(G26:L26)</f>
        <v>0</v>
      </c>
      <c r="G26" s="45"/>
      <c r="H26" s="45"/>
      <c r="I26" s="45"/>
      <c r="J26" s="45"/>
      <c r="K26" s="45"/>
      <c r="L26" s="48">
        <f>SUM(M26:W26)</f>
        <v>0</v>
      </c>
      <c r="M26" s="45"/>
      <c r="N26" s="49"/>
      <c r="O26" s="49"/>
      <c r="P26" s="50"/>
      <c r="Q26" s="50"/>
      <c r="R26" s="50"/>
      <c r="S26" s="50"/>
      <c r="T26" s="50"/>
      <c r="U26" s="50"/>
      <c r="V26" s="50"/>
      <c r="W26" s="50"/>
      <c r="X26" s="4"/>
    </row>
    <row r="27" spans="1:24" ht="25.5">
      <c r="A27" s="5"/>
      <c r="B27" s="41" t="s">
        <v>107</v>
      </c>
      <c r="C27" s="43"/>
      <c r="D27" s="43"/>
      <c r="E27" s="44"/>
      <c r="F27" s="48">
        <f t="shared" ref="F27:F28" si="32">SUM(G27:L27)</f>
        <v>0</v>
      </c>
      <c r="G27" s="45"/>
      <c r="H27" s="45"/>
      <c r="I27" s="45"/>
      <c r="J27" s="45"/>
      <c r="K27" s="45"/>
      <c r="L27" s="48">
        <f t="shared" ref="L27:L28" si="33">SUM(M27:W27)</f>
        <v>0</v>
      </c>
      <c r="M27" s="45"/>
      <c r="N27" s="49"/>
      <c r="O27" s="49"/>
      <c r="P27" s="50"/>
      <c r="Q27" s="50"/>
      <c r="R27" s="50"/>
      <c r="S27" s="50"/>
      <c r="T27" s="50"/>
      <c r="U27" s="50"/>
      <c r="V27" s="50"/>
      <c r="W27" s="50"/>
      <c r="X27" s="4"/>
    </row>
    <row r="28" spans="1:24" ht="25.5">
      <c r="A28" s="5"/>
      <c r="B28" s="41" t="s">
        <v>108</v>
      </c>
      <c r="C28" s="43"/>
      <c r="D28" s="43"/>
      <c r="E28" s="44"/>
      <c r="F28" s="48">
        <f t="shared" si="32"/>
        <v>2000</v>
      </c>
      <c r="G28" s="45"/>
      <c r="H28" s="45"/>
      <c r="I28" s="45"/>
      <c r="J28" s="45"/>
      <c r="K28" s="45"/>
      <c r="L28" s="48">
        <f t="shared" si="33"/>
        <v>2000</v>
      </c>
      <c r="M28" s="45"/>
      <c r="N28" s="49">
        <f>N25</f>
        <v>2000</v>
      </c>
      <c r="O28" s="49"/>
      <c r="P28" s="50"/>
      <c r="Q28" s="50"/>
      <c r="R28" s="50"/>
      <c r="S28" s="50"/>
      <c r="T28" s="50"/>
      <c r="U28" s="50"/>
      <c r="V28" s="50"/>
      <c r="W28" s="50"/>
      <c r="X28" s="4"/>
    </row>
    <row r="29" spans="1:24" ht="63.75">
      <c r="A29" s="5" t="s">
        <v>32</v>
      </c>
      <c r="B29" s="6" t="s">
        <v>42</v>
      </c>
      <c r="C29" s="6" t="s">
        <v>55</v>
      </c>
      <c r="D29" s="4" t="s">
        <v>33</v>
      </c>
      <c r="E29" s="4" t="s">
        <v>73</v>
      </c>
      <c r="F29" s="17">
        <f t="shared" si="31"/>
        <v>150</v>
      </c>
      <c r="G29" s="13"/>
      <c r="H29" s="20"/>
      <c r="I29" s="20"/>
      <c r="J29" s="20">
        <v>150</v>
      </c>
      <c r="K29" s="20"/>
      <c r="L29" s="22">
        <f t="shared" si="1"/>
        <v>0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4" t="s">
        <v>33</v>
      </c>
    </row>
    <row r="30" spans="1:24" ht="38.25">
      <c r="A30" s="5"/>
      <c r="B30" s="41" t="s">
        <v>106</v>
      </c>
      <c r="C30" s="43"/>
      <c r="D30" s="43"/>
      <c r="E30" s="44"/>
      <c r="F30" s="48">
        <f>SUM(G30:L30)</f>
        <v>150</v>
      </c>
      <c r="G30" s="45"/>
      <c r="H30" s="45"/>
      <c r="I30" s="45"/>
      <c r="J30" s="45">
        <f>J29</f>
        <v>150</v>
      </c>
      <c r="K30" s="45"/>
      <c r="L30" s="48">
        <f>SUM(M30:W30)</f>
        <v>0</v>
      </c>
      <c r="M30" s="45"/>
      <c r="N30" s="49"/>
      <c r="O30" s="49"/>
      <c r="P30" s="50"/>
      <c r="Q30" s="50"/>
      <c r="R30" s="50"/>
      <c r="S30" s="50"/>
      <c r="T30" s="50"/>
      <c r="U30" s="50"/>
      <c r="V30" s="50"/>
      <c r="W30" s="50"/>
      <c r="X30" s="4"/>
    </row>
    <row r="31" spans="1:24" ht="25.5">
      <c r="A31" s="5"/>
      <c r="B31" s="41" t="s">
        <v>107</v>
      </c>
      <c r="C31" s="43"/>
      <c r="D31" s="43"/>
      <c r="E31" s="44"/>
      <c r="F31" s="48">
        <f t="shared" ref="F31:F32" si="34">SUM(G31:L31)</f>
        <v>0</v>
      </c>
      <c r="G31" s="45"/>
      <c r="H31" s="45"/>
      <c r="I31" s="45"/>
      <c r="J31" s="45"/>
      <c r="K31" s="45"/>
      <c r="L31" s="48">
        <f t="shared" ref="L31:L32" si="35">SUM(M31:W31)</f>
        <v>0</v>
      </c>
      <c r="M31" s="45"/>
      <c r="N31" s="49"/>
      <c r="O31" s="49"/>
      <c r="P31" s="50"/>
      <c r="Q31" s="50"/>
      <c r="R31" s="50"/>
      <c r="S31" s="50"/>
      <c r="T31" s="50"/>
      <c r="U31" s="50"/>
      <c r="V31" s="50"/>
      <c r="W31" s="50"/>
      <c r="X31" s="4"/>
    </row>
    <row r="32" spans="1:24" ht="25.5">
      <c r="A32" s="5"/>
      <c r="B32" s="41" t="s">
        <v>108</v>
      </c>
      <c r="C32" s="43"/>
      <c r="D32" s="43"/>
      <c r="E32" s="44"/>
      <c r="F32" s="48">
        <f t="shared" si="34"/>
        <v>0</v>
      </c>
      <c r="G32" s="45"/>
      <c r="H32" s="45"/>
      <c r="I32" s="45"/>
      <c r="J32" s="45"/>
      <c r="K32" s="45"/>
      <c r="L32" s="48">
        <f t="shared" si="35"/>
        <v>0</v>
      </c>
      <c r="M32" s="45"/>
      <c r="N32" s="49"/>
      <c r="O32" s="49"/>
      <c r="P32" s="50"/>
      <c r="Q32" s="50"/>
      <c r="R32" s="50"/>
      <c r="S32" s="50"/>
      <c r="T32" s="50"/>
      <c r="U32" s="50"/>
      <c r="V32" s="50"/>
      <c r="W32" s="50"/>
      <c r="X32" s="4"/>
    </row>
    <row r="33" spans="1:24" ht="25.5">
      <c r="A33" s="23">
        <v>4</v>
      </c>
      <c r="B33" s="29" t="s">
        <v>34</v>
      </c>
      <c r="C33" s="29"/>
      <c r="D33" s="29"/>
      <c r="E33" s="29"/>
      <c r="F33" s="26">
        <f>SUM(G33:L33)</f>
        <v>55019</v>
      </c>
      <c r="G33" s="26">
        <f>G20+G11+G6</f>
        <v>0</v>
      </c>
      <c r="H33" s="26">
        <f>H20+H11+H6</f>
        <v>4100</v>
      </c>
      <c r="I33" s="26">
        <f>I20+I11+I6</f>
        <v>6260</v>
      </c>
      <c r="J33" s="26">
        <f>J20+J11+J6</f>
        <v>9793</v>
      </c>
      <c r="K33" s="26">
        <f>K20+K11+K6</f>
        <v>6143</v>
      </c>
      <c r="L33" s="26">
        <f t="shared" si="1"/>
        <v>28723</v>
      </c>
      <c r="M33" s="26">
        <f>M20+M11+M6</f>
        <v>6143</v>
      </c>
      <c r="N33" s="26">
        <f>N20+N11+N6</f>
        <v>4760</v>
      </c>
      <c r="O33" s="26">
        <f>O20+O11+O6</f>
        <v>1980</v>
      </c>
      <c r="P33" s="26">
        <f>P20+P11+P6</f>
        <v>1980</v>
      </c>
      <c r="Q33" s="26">
        <f>Q20+Q11+Q6</f>
        <v>1980</v>
      </c>
      <c r="R33" s="26">
        <f>R20+R11+R6</f>
        <v>1980</v>
      </c>
      <c r="S33" s="26">
        <f>S20+S11+S6</f>
        <v>1980</v>
      </c>
      <c r="T33" s="26">
        <f>T20+T11+T6</f>
        <v>1980</v>
      </c>
      <c r="U33" s="26">
        <f>U20+U11+U6</f>
        <v>1980</v>
      </c>
      <c r="V33" s="26">
        <f>V20+V11+V6</f>
        <v>1980</v>
      </c>
      <c r="W33" s="26">
        <f>W20+W11+W6</f>
        <v>1980</v>
      </c>
      <c r="X33" s="29"/>
    </row>
  </sheetData>
  <mergeCells count="10">
    <mergeCell ref="X2:X3"/>
    <mergeCell ref="A4:X4"/>
    <mergeCell ref="A5:X5"/>
    <mergeCell ref="G2:W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X41"/>
  <sheetViews>
    <sheetView topLeftCell="A16" zoomScale="60" zoomScaleNormal="60" workbookViewId="0">
      <selection activeCell="Q27" sqref="Q27:R27"/>
    </sheetView>
  </sheetViews>
  <sheetFormatPr defaultRowHeight="15" outlineLevelCol="1"/>
  <cols>
    <col min="1" max="1" width="5.28515625" customWidth="1"/>
    <col min="2" max="2" width="29.85546875" customWidth="1"/>
    <col min="3" max="3" width="24.140625" customWidth="1"/>
    <col min="4" max="4" width="21" customWidth="1"/>
    <col min="5" max="5" width="14.140625" customWidth="1"/>
    <col min="6" max="6" width="14.5703125" customWidth="1"/>
    <col min="13" max="14" width="9.140625" customWidth="1" outlineLevel="1"/>
    <col min="15" max="23" width="9.140625" style="51" customWidth="1" outlineLevel="1"/>
    <col min="24" max="24" width="21.7109375" customWidth="1"/>
  </cols>
  <sheetData>
    <row r="2" spans="1:24">
      <c r="A2" s="36" t="s">
        <v>0</v>
      </c>
      <c r="B2" s="36" t="s">
        <v>1</v>
      </c>
      <c r="C2" s="36" t="s">
        <v>2</v>
      </c>
      <c r="D2" s="36" t="s">
        <v>3</v>
      </c>
      <c r="E2" s="36" t="s">
        <v>49</v>
      </c>
      <c r="F2" s="36" t="s">
        <v>50</v>
      </c>
      <c r="G2" s="37" t="s">
        <v>35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6" t="s">
        <v>4</v>
      </c>
    </row>
    <row r="3" spans="1:24" ht="66" customHeight="1">
      <c r="A3" s="36"/>
      <c r="B3" s="36"/>
      <c r="C3" s="36"/>
      <c r="D3" s="36"/>
      <c r="E3" s="36"/>
      <c r="F3" s="36"/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  <c r="L3" s="21" t="s">
        <v>103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  <c r="S3" s="21">
        <v>2024</v>
      </c>
      <c r="T3" s="21">
        <v>2025</v>
      </c>
      <c r="U3" s="21">
        <v>2026</v>
      </c>
      <c r="V3" s="21">
        <v>2027</v>
      </c>
      <c r="W3" s="21">
        <v>2028</v>
      </c>
      <c r="X3" s="36"/>
    </row>
    <row r="4" spans="1:24">
      <c r="A4" s="37" t="s">
        <v>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>
      <c r="A5" s="37" t="s">
        <v>84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83" customHeight="1">
      <c r="A6" s="23">
        <v>1</v>
      </c>
      <c r="B6" s="23" t="s">
        <v>6</v>
      </c>
      <c r="C6" s="24" t="s">
        <v>7</v>
      </c>
      <c r="D6" s="24" t="s">
        <v>8</v>
      </c>
      <c r="E6" s="25"/>
      <c r="F6" s="26">
        <f>SUM(G6:L6)</f>
        <v>5600</v>
      </c>
      <c r="G6" s="26">
        <f>G7+G11+G15</f>
        <v>0</v>
      </c>
      <c r="H6" s="26">
        <f t="shared" ref="H6:K6" si="0">H7+H11+H15</f>
        <v>0</v>
      </c>
      <c r="I6" s="26">
        <f t="shared" si="0"/>
        <v>100</v>
      </c>
      <c r="J6" s="26">
        <f t="shared" si="0"/>
        <v>0</v>
      </c>
      <c r="K6" s="26">
        <f t="shared" si="0"/>
        <v>3000</v>
      </c>
      <c r="L6" s="26">
        <f>SUM(M6:W6)</f>
        <v>2500</v>
      </c>
      <c r="M6" s="26">
        <f>M7+M11+M15</f>
        <v>0</v>
      </c>
      <c r="N6" s="26">
        <f t="shared" ref="N6" si="1">N7+N11+N15</f>
        <v>0</v>
      </c>
      <c r="O6" s="26">
        <f t="shared" ref="O6" si="2">O7+O11+O15</f>
        <v>2500</v>
      </c>
      <c r="P6" s="26">
        <f t="shared" ref="P6" si="3">P7+P11+P15</f>
        <v>0</v>
      </c>
      <c r="Q6" s="26">
        <f t="shared" ref="Q6" si="4">Q7+Q11+Q15</f>
        <v>0</v>
      </c>
      <c r="R6" s="26">
        <f>SUM(R7:R15)</f>
        <v>0</v>
      </c>
      <c r="S6" s="26">
        <f>SUM(S7:S15)</f>
        <v>0</v>
      </c>
      <c r="T6" s="26">
        <f>SUM(T7:T15)</f>
        <v>0</v>
      </c>
      <c r="U6" s="26">
        <f>SUM(U7:U15)</f>
        <v>0</v>
      </c>
      <c r="V6" s="26">
        <f>SUM(V7:V15)</f>
        <v>0</v>
      </c>
      <c r="W6" s="26">
        <f>SUM(W7:W15)</f>
        <v>0</v>
      </c>
      <c r="X6" s="24" t="s">
        <v>8</v>
      </c>
    </row>
    <row r="7" spans="1:24" ht="112.5" customHeight="1">
      <c r="A7" s="1" t="s">
        <v>9</v>
      </c>
      <c r="B7" s="6" t="s">
        <v>77</v>
      </c>
      <c r="C7" s="3" t="s">
        <v>56</v>
      </c>
      <c r="D7" s="3" t="s">
        <v>10</v>
      </c>
      <c r="E7" s="4" t="s">
        <v>79</v>
      </c>
      <c r="F7" s="12">
        <f>SUM(G7:L7)</f>
        <v>3000</v>
      </c>
      <c r="G7" s="13"/>
      <c r="H7" s="13"/>
      <c r="I7" s="13"/>
      <c r="J7" s="13"/>
      <c r="K7" s="13">
        <v>3000</v>
      </c>
      <c r="L7" s="22">
        <f t="shared" ref="L7:L41" si="5">SUM(M7:W7)</f>
        <v>0</v>
      </c>
      <c r="M7" s="13"/>
      <c r="N7" s="14"/>
      <c r="O7" s="15"/>
      <c r="P7" s="16"/>
      <c r="Q7" s="16"/>
      <c r="R7" s="16"/>
      <c r="S7" s="16"/>
      <c r="T7" s="16"/>
      <c r="U7" s="16"/>
      <c r="V7" s="16"/>
      <c r="W7" s="16"/>
      <c r="X7" s="3" t="s">
        <v>53</v>
      </c>
    </row>
    <row r="8" spans="1:24" ht="39" customHeight="1">
      <c r="A8" s="1"/>
      <c r="B8" s="41" t="s">
        <v>106</v>
      </c>
      <c r="C8" s="43"/>
      <c r="D8" s="43"/>
      <c r="E8" s="44"/>
      <c r="F8" s="48">
        <f>SUM(G8:L8)</f>
        <v>0</v>
      </c>
      <c r="G8" s="45"/>
      <c r="H8" s="45"/>
      <c r="I8" s="45"/>
      <c r="J8" s="45"/>
      <c r="K8" s="45"/>
      <c r="L8" s="48">
        <f>SUM(M8:W8)</f>
        <v>0</v>
      </c>
      <c r="M8" s="45"/>
      <c r="N8" s="46"/>
      <c r="O8" s="49"/>
      <c r="P8" s="50"/>
      <c r="Q8" s="50"/>
      <c r="R8" s="50"/>
      <c r="S8" s="50"/>
      <c r="T8" s="50"/>
      <c r="U8" s="50"/>
      <c r="V8" s="50"/>
      <c r="W8" s="50"/>
      <c r="X8" s="3"/>
    </row>
    <row r="9" spans="1:24" ht="39" customHeight="1">
      <c r="A9" s="1"/>
      <c r="B9" s="41" t="s">
        <v>107</v>
      </c>
      <c r="C9" s="43"/>
      <c r="D9" s="43"/>
      <c r="E9" s="44"/>
      <c r="F9" s="48">
        <f t="shared" ref="F9:F10" si="6">SUM(G9:L9)</f>
        <v>100</v>
      </c>
      <c r="G9" s="45"/>
      <c r="H9" s="45"/>
      <c r="I9" s="45"/>
      <c r="J9" s="45"/>
      <c r="K9" s="45">
        <f>'[1]ВО ИС'!$G$21</f>
        <v>100</v>
      </c>
      <c r="L9" s="48">
        <f t="shared" ref="L9:L10" si="7">SUM(M9:W9)</f>
        <v>0</v>
      </c>
      <c r="M9" s="45"/>
      <c r="N9" s="46"/>
      <c r="O9" s="49"/>
      <c r="P9" s="50"/>
      <c r="Q9" s="50"/>
      <c r="R9" s="50"/>
      <c r="S9" s="50"/>
      <c r="T9" s="50"/>
      <c r="U9" s="50"/>
      <c r="V9" s="50"/>
      <c r="W9" s="50"/>
      <c r="X9" s="3"/>
    </row>
    <row r="10" spans="1:24" ht="39" customHeight="1">
      <c r="A10" s="1"/>
      <c r="B10" s="41" t="s">
        <v>108</v>
      </c>
      <c r="C10" s="43"/>
      <c r="D10" s="43"/>
      <c r="E10" s="44"/>
      <c r="F10" s="48">
        <f t="shared" si="6"/>
        <v>2900</v>
      </c>
      <c r="G10" s="45"/>
      <c r="H10" s="45"/>
      <c r="I10" s="45"/>
      <c r="J10" s="45"/>
      <c r="K10" s="45">
        <f>K7-K9</f>
        <v>2900</v>
      </c>
      <c r="L10" s="48">
        <f t="shared" si="7"/>
        <v>0</v>
      </c>
      <c r="M10" s="45"/>
      <c r="N10" s="46"/>
      <c r="O10" s="49"/>
      <c r="P10" s="50"/>
      <c r="Q10" s="50"/>
      <c r="R10" s="50"/>
      <c r="S10" s="50"/>
      <c r="T10" s="50"/>
      <c r="U10" s="50"/>
      <c r="V10" s="50"/>
      <c r="W10" s="50"/>
      <c r="X10" s="3"/>
    </row>
    <row r="11" spans="1:24" ht="85.5" customHeight="1">
      <c r="A11" s="1" t="s">
        <v>11</v>
      </c>
      <c r="B11" s="6" t="s">
        <v>63</v>
      </c>
      <c r="C11" s="3" t="s">
        <v>65</v>
      </c>
      <c r="D11" s="3" t="s">
        <v>66</v>
      </c>
      <c r="E11" s="4" t="s">
        <v>83</v>
      </c>
      <c r="F11" s="12">
        <f t="shared" ref="F11:F15" si="8">SUM(G11:L11)</f>
        <v>2500</v>
      </c>
      <c r="G11" s="13"/>
      <c r="H11" s="13"/>
      <c r="I11" s="13"/>
      <c r="J11" s="13"/>
      <c r="K11" s="13"/>
      <c r="L11" s="22">
        <f t="shared" si="5"/>
        <v>2500</v>
      </c>
      <c r="M11" s="13"/>
      <c r="O11" s="15">
        <v>2500</v>
      </c>
      <c r="P11" s="16"/>
      <c r="Q11" s="16"/>
      <c r="R11" s="16"/>
      <c r="S11" s="16"/>
      <c r="T11" s="16"/>
      <c r="U11" s="16"/>
      <c r="V11" s="16"/>
      <c r="W11" s="16"/>
      <c r="X11" s="3" t="s">
        <v>66</v>
      </c>
    </row>
    <row r="12" spans="1:24" ht="39" customHeight="1">
      <c r="A12" s="1"/>
      <c r="B12" s="41" t="s">
        <v>106</v>
      </c>
      <c r="C12" s="43"/>
      <c r="D12" s="43"/>
      <c r="E12" s="44"/>
      <c r="F12" s="48">
        <f>SUM(G12:L12)</f>
        <v>0</v>
      </c>
      <c r="G12" s="45"/>
      <c r="H12" s="45"/>
      <c r="I12" s="45"/>
      <c r="J12" s="45"/>
      <c r="K12" s="45"/>
      <c r="L12" s="48">
        <f>SUM(M12:W12)</f>
        <v>0</v>
      </c>
      <c r="M12" s="45"/>
      <c r="N12" s="46"/>
      <c r="O12" s="49"/>
      <c r="P12" s="50"/>
      <c r="Q12" s="50"/>
      <c r="R12" s="50"/>
      <c r="S12" s="50"/>
      <c r="T12" s="50"/>
      <c r="U12" s="50"/>
      <c r="V12" s="50"/>
      <c r="W12" s="50"/>
      <c r="X12" s="3"/>
    </row>
    <row r="13" spans="1:24" ht="39" customHeight="1">
      <c r="A13" s="1"/>
      <c r="B13" s="41" t="s">
        <v>107</v>
      </c>
      <c r="C13" s="43"/>
      <c r="D13" s="43"/>
      <c r="E13" s="44"/>
      <c r="F13" s="48">
        <f t="shared" ref="F13:F14" si="9">SUM(G13:L13)</f>
        <v>100</v>
      </c>
      <c r="G13" s="45"/>
      <c r="H13" s="45"/>
      <c r="I13" s="45"/>
      <c r="J13" s="45"/>
      <c r="K13" s="45"/>
      <c r="L13" s="48">
        <f t="shared" ref="L13:L14" si="10">SUM(M13:W13)</f>
        <v>100</v>
      </c>
      <c r="M13" s="45"/>
      <c r="N13" s="46"/>
      <c r="O13" s="49">
        <f>'[1]ВО ИС'!$J$21</f>
        <v>100</v>
      </c>
      <c r="P13" s="50"/>
      <c r="Q13" s="50"/>
      <c r="R13" s="50"/>
      <c r="S13" s="50"/>
      <c r="T13" s="50"/>
      <c r="U13" s="50"/>
      <c r="V13" s="50"/>
      <c r="W13" s="50"/>
      <c r="X13" s="3"/>
    </row>
    <row r="14" spans="1:24" ht="39" customHeight="1">
      <c r="A14" s="1"/>
      <c r="B14" s="41" t="s">
        <v>108</v>
      </c>
      <c r="C14" s="43"/>
      <c r="D14" s="43"/>
      <c r="E14" s="44"/>
      <c r="F14" s="48">
        <f t="shared" si="9"/>
        <v>2400</v>
      </c>
      <c r="G14" s="45"/>
      <c r="H14" s="45"/>
      <c r="I14" s="45"/>
      <c r="J14" s="45"/>
      <c r="K14" s="45"/>
      <c r="L14" s="48">
        <f t="shared" si="10"/>
        <v>2400</v>
      </c>
      <c r="M14" s="45"/>
      <c r="N14" s="46"/>
      <c r="O14" s="49">
        <f>O11-O13</f>
        <v>2400</v>
      </c>
      <c r="P14" s="50"/>
      <c r="Q14" s="50"/>
      <c r="R14" s="50"/>
      <c r="S14" s="50"/>
      <c r="T14" s="50"/>
      <c r="U14" s="50"/>
      <c r="V14" s="50"/>
      <c r="W14" s="50"/>
      <c r="X14" s="3"/>
    </row>
    <row r="15" spans="1:24" ht="51">
      <c r="A15" s="1" t="s">
        <v>62</v>
      </c>
      <c r="B15" s="6" t="s">
        <v>68</v>
      </c>
      <c r="C15" s="6" t="s">
        <v>70</v>
      </c>
      <c r="D15" s="3" t="s">
        <v>71</v>
      </c>
      <c r="E15" s="4" t="s">
        <v>85</v>
      </c>
      <c r="F15" s="12">
        <f t="shared" si="8"/>
        <v>100</v>
      </c>
      <c r="G15" s="13"/>
      <c r="H15" s="13"/>
      <c r="I15" s="13">
        <v>100</v>
      </c>
      <c r="J15" s="13"/>
      <c r="K15" s="13"/>
      <c r="L15" s="22">
        <f t="shared" si="5"/>
        <v>0</v>
      </c>
      <c r="M15" s="13"/>
      <c r="N15" s="14"/>
      <c r="O15" s="15"/>
      <c r="P15" s="16"/>
      <c r="Q15" s="16"/>
      <c r="R15" s="16"/>
      <c r="S15" s="16"/>
      <c r="T15" s="16"/>
      <c r="U15" s="16"/>
      <c r="V15" s="16"/>
      <c r="W15" s="16"/>
      <c r="X15" s="3" t="s">
        <v>71</v>
      </c>
    </row>
    <row r="16" spans="1:24" ht="38.25">
      <c r="A16" s="1"/>
      <c r="B16" s="41" t="s">
        <v>106</v>
      </c>
      <c r="C16" s="43"/>
      <c r="D16" s="43"/>
      <c r="E16" s="44"/>
      <c r="F16" s="48">
        <f>SUM(G16:L16)</f>
        <v>0</v>
      </c>
      <c r="G16" s="45"/>
      <c r="H16" s="45"/>
      <c r="I16" s="45"/>
      <c r="J16" s="45"/>
      <c r="K16" s="45"/>
      <c r="L16" s="48">
        <f>SUM(M16:W16)</f>
        <v>0</v>
      </c>
      <c r="M16" s="45"/>
      <c r="N16" s="46"/>
      <c r="O16" s="49"/>
      <c r="P16" s="50"/>
      <c r="Q16" s="50"/>
      <c r="R16" s="50"/>
      <c r="S16" s="50"/>
      <c r="T16" s="50"/>
      <c r="U16" s="50"/>
      <c r="V16" s="50"/>
      <c r="W16" s="50"/>
      <c r="X16" s="3"/>
    </row>
    <row r="17" spans="1:24" ht="25.5">
      <c r="A17" s="1"/>
      <c r="B17" s="41" t="s">
        <v>107</v>
      </c>
      <c r="C17" s="43"/>
      <c r="D17" s="43"/>
      <c r="E17" s="44"/>
      <c r="F17" s="48">
        <f t="shared" ref="F17:F18" si="11">SUM(G17:L17)</f>
        <v>0</v>
      </c>
      <c r="G17" s="45"/>
      <c r="H17" s="45"/>
      <c r="I17" s="45"/>
      <c r="J17" s="45"/>
      <c r="K17" s="45"/>
      <c r="L17" s="48">
        <f t="shared" ref="L17:L18" si="12">SUM(M17:W17)</f>
        <v>0</v>
      </c>
      <c r="M17" s="45"/>
      <c r="N17" s="46"/>
      <c r="O17" s="49"/>
      <c r="P17" s="50"/>
      <c r="Q17" s="50"/>
      <c r="R17" s="50"/>
      <c r="S17" s="50"/>
      <c r="T17" s="50"/>
      <c r="U17" s="50"/>
      <c r="V17" s="50"/>
      <c r="W17" s="50"/>
      <c r="X17" s="3"/>
    </row>
    <row r="18" spans="1:24" ht="25.5">
      <c r="A18" s="1"/>
      <c r="B18" s="41" t="s">
        <v>108</v>
      </c>
      <c r="C18" s="43"/>
      <c r="D18" s="43"/>
      <c r="E18" s="44"/>
      <c r="F18" s="48">
        <f t="shared" si="11"/>
        <v>100</v>
      </c>
      <c r="G18" s="45"/>
      <c r="H18" s="45"/>
      <c r="I18" s="45">
        <f>I15</f>
        <v>100</v>
      </c>
      <c r="J18" s="45"/>
      <c r="K18" s="45"/>
      <c r="L18" s="48">
        <f t="shared" si="12"/>
        <v>0</v>
      </c>
      <c r="M18" s="45"/>
      <c r="N18" s="46"/>
      <c r="O18" s="49"/>
      <c r="P18" s="50"/>
      <c r="Q18" s="50"/>
      <c r="R18" s="50"/>
      <c r="S18" s="50"/>
      <c r="T18" s="50"/>
      <c r="U18" s="50"/>
      <c r="V18" s="50"/>
      <c r="W18" s="50"/>
      <c r="X18" s="3"/>
    </row>
    <row r="19" spans="1:24" ht="76.5">
      <c r="A19" s="30" t="s">
        <v>12</v>
      </c>
      <c r="B19" s="23" t="s">
        <v>13</v>
      </c>
      <c r="C19" s="24" t="s">
        <v>14</v>
      </c>
      <c r="D19" s="24" t="s">
        <v>15</v>
      </c>
      <c r="E19" s="25"/>
      <c r="F19" s="26">
        <f>SUM(G19:L19)</f>
        <v>6360</v>
      </c>
      <c r="G19" s="26">
        <f>G20+G24</f>
        <v>0</v>
      </c>
      <c r="H19" s="26">
        <f t="shared" ref="H19:K19" si="13">H20+H24</f>
        <v>0</v>
      </c>
      <c r="I19" s="26">
        <f t="shared" si="13"/>
        <v>0</v>
      </c>
      <c r="J19" s="26">
        <f t="shared" si="13"/>
        <v>0</v>
      </c>
      <c r="K19" s="26">
        <f t="shared" si="13"/>
        <v>0</v>
      </c>
      <c r="L19" s="26">
        <f t="shared" si="5"/>
        <v>6360</v>
      </c>
      <c r="M19" s="26">
        <f>M20+M24</f>
        <v>0</v>
      </c>
      <c r="N19" s="26">
        <f t="shared" ref="N19" si="14">N20+N24</f>
        <v>0</v>
      </c>
      <c r="O19" s="26">
        <f t="shared" ref="O19" si="15">O20+O24</f>
        <v>2400</v>
      </c>
      <c r="P19" s="26">
        <f t="shared" ref="P19" si="16">P20+P24</f>
        <v>960</v>
      </c>
      <c r="Q19" s="26">
        <f t="shared" ref="Q19" si="17">Q20+Q24</f>
        <v>2000</v>
      </c>
      <c r="R19" s="26">
        <f>R20+R24</f>
        <v>1000</v>
      </c>
      <c r="S19" s="26">
        <f t="shared" ref="S19" si="18">S20+S24</f>
        <v>0</v>
      </c>
      <c r="T19" s="26">
        <f>SUM(T20:T24)</f>
        <v>0</v>
      </c>
      <c r="U19" s="26">
        <f>SUM(U20:U24)</f>
        <v>0</v>
      </c>
      <c r="V19" s="26">
        <f>SUM(V20:V24)</f>
        <v>0</v>
      </c>
      <c r="W19" s="26">
        <f>SUM(W20:W24)</f>
        <v>0</v>
      </c>
      <c r="X19" s="24" t="s">
        <v>15</v>
      </c>
    </row>
    <row r="20" spans="1:24" ht="89.25">
      <c r="A20" s="5" t="s">
        <v>16</v>
      </c>
      <c r="B20" s="6" t="s">
        <v>58</v>
      </c>
      <c r="C20" s="3" t="s">
        <v>17</v>
      </c>
      <c r="D20" s="3" t="s">
        <v>18</v>
      </c>
      <c r="E20" s="4" t="s">
        <v>86</v>
      </c>
      <c r="F20" s="12">
        <f>SUM(G20:L20)</f>
        <v>3360</v>
      </c>
      <c r="G20" s="15"/>
      <c r="H20" s="15"/>
      <c r="I20" s="15"/>
      <c r="J20" s="15"/>
      <c r="K20" s="15"/>
      <c r="L20" s="22">
        <f t="shared" si="5"/>
        <v>3360</v>
      </c>
      <c r="M20" s="15"/>
      <c r="N20" s="15"/>
      <c r="O20" s="15">
        <v>2400</v>
      </c>
      <c r="P20" s="15">
        <v>960</v>
      </c>
      <c r="Q20" s="15"/>
      <c r="R20" s="16"/>
      <c r="S20" s="16"/>
      <c r="T20" s="16"/>
      <c r="U20" s="16"/>
      <c r="V20" s="16"/>
      <c r="W20" s="16"/>
      <c r="X20" s="3" t="s">
        <v>18</v>
      </c>
    </row>
    <row r="21" spans="1:24" ht="38.25">
      <c r="A21" s="5"/>
      <c r="B21" s="41" t="s">
        <v>106</v>
      </c>
      <c r="C21" s="43"/>
      <c r="D21" s="43"/>
      <c r="E21" s="44"/>
      <c r="F21" s="48">
        <f>SUM(G21:L21)</f>
        <v>0</v>
      </c>
      <c r="G21" s="45"/>
      <c r="H21" s="45"/>
      <c r="I21" s="45"/>
      <c r="J21" s="45"/>
      <c r="K21" s="45"/>
      <c r="L21" s="48">
        <f>SUM(M21:W21)</f>
        <v>0</v>
      </c>
      <c r="M21" s="45"/>
      <c r="N21" s="46"/>
      <c r="O21" s="49"/>
      <c r="P21" s="50"/>
      <c r="Q21" s="50"/>
      <c r="R21" s="50"/>
      <c r="S21" s="50"/>
      <c r="T21" s="50"/>
      <c r="U21" s="50"/>
      <c r="V21" s="50"/>
      <c r="W21" s="50"/>
      <c r="X21" s="3"/>
    </row>
    <row r="22" spans="1:24" ht="25.5">
      <c r="A22" s="5"/>
      <c r="B22" s="41" t="s">
        <v>107</v>
      </c>
      <c r="C22" s="43"/>
      <c r="D22" s="43"/>
      <c r="E22" s="44"/>
      <c r="F22" s="48">
        <f t="shared" ref="F22:F23" si="19">SUM(G22:L22)</f>
        <v>200</v>
      </c>
      <c r="G22" s="45"/>
      <c r="H22" s="45"/>
      <c r="I22" s="45"/>
      <c r="J22" s="45"/>
      <c r="K22" s="45"/>
      <c r="L22" s="48">
        <f t="shared" ref="L22:L23" si="20">SUM(M22:W22)</f>
        <v>200</v>
      </c>
      <c r="M22" s="45"/>
      <c r="N22" s="46"/>
      <c r="O22" s="49">
        <f>'[1]ВО ИС'!$I$45</f>
        <v>100</v>
      </c>
      <c r="P22" s="50">
        <f>'[1]ВО ИС'!$L$41</f>
        <v>100</v>
      </c>
      <c r="Q22" s="50"/>
      <c r="R22" s="50"/>
      <c r="S22" s="50"/>
      <c r="T22" s="50"/>
      <c r="U22" s="50"/>
      <c r="V22" s="50"/>
      <c r="W22" s="50"/>
      <c r="X22" s="3"/>
    </row>
    <row r="23" spans="1:24" ht="25.5">
      <c r="A23" s="5"/>
      <c r="B23" s="41" t="s">
        <v>108</v>
      </c>
      <c r="C23" s="43"/>
      <c r="D23" s="43"/>
      <c r="E23" s="44"/>
      <c r="F23" s="48">
        <f t="shared" si="19"/>
        <v>3160</v>
      </c>
      <c r="G23" s="45"/>
      <c r="H23" s="45"/>
      <c r="I23" s="45"/>
      <c r="J23" s="45"/>
      <c r="K23" s="45"/>
      <c r="L23" s="48">
        <f t="shared" si="20"/>
        <v>3160</v>
      </c>
      <c r="M23" s="45"/>
      <c r="N23" s="46"/>
      <c r="O23" s="49">
        <f>O20-O22</f>
        <v>2300</v>
      </c>
      <c r="P23" s="49">
        <f>P20-P22</f>
        <v>860</v>
      </c>
      <c r="Q23" s="50"/>
      <c r="R23" s="50"/>
      <c r="S23" s="50"/>
      <c r="T23" s="50"/>
      <c r="U23" s="50"/>
      <c r="V23" s="50"/>
      <c r="W23" s="50"/>
      <c r="X23" s="3"/>
    </row>
    <row r="24" spans="1:24" ht="89.25">
      <c r="A24" s="5" t="s">
        <v>19</v>
      </c>
      <c r="B24" s="6" t="s">
        <v>61</v>
      </c>
      <c r="C24" s="3" t="s">
        <v>47</v>
      </c>
      <c r="D24" s="3" t="s">
        <v>46</v>
      </c>
      <c r="E24" s="4" t="s">
        <v>87</v>
      </c>
      <c r="F24" s="12">
        <f>SUM(G24:L24)</f>
        <v>3000</v>
      </c>
      <c r="G24" s="15"/>
      <c r="H24" s="15"/>
      <c r="I24" s="15"/>
      <c r="J24" s="15"/>
      <c r="K24" s="15"/>
      <c r="L24" s="22">
        <f t="shared" si="5"/>
        <v>3000</v>
      </c>
      <c r="M24" s="15"/>
      <c r="N24" s="15"/>
      <c r="O24" s="15"/>
      <c r="P24" s="15"/>
      <c r="Q24" s="15">
        <v>2000</v>
      </c>
      <c r="R24" s="15">
        <v>1000</v>
      </c>
      <c r="S24" s="15"/>
      <c r="T24" s="15"/>
      <c r="U24" s="15"/>
      <c r="V24" s="15"/>
      <c r="W24" s="15"/>
      <c r="X24" s="3" t="s">
        <v>45</v>
      </c>
    </row>
    <row r="25" spans="1:24" ht="38.25">
      <c r="A25" s="5"/>
      <c r="B25" s="41" t="s">
        <v>106</v>
      </c>
      <c r="C25" s="43"/>
      <c r="D25" s="43"/>
      <c r="E25" s="44"/>
      <c r="F25" s="48">
        <f>SUM(G25:L25)</f>
        <v>0</v>
      </c>
      <c r="G25" s="45"/>
      <c r="H25" s="45"/>
      <c r="I25" s="45"/>
      <c r="J25" s="45"/>
      <c r="K25" s="45"/>
      <c r="L25" s="48">
        <f>SUM(M25:W25)</f>
        <v>0</v>
      </c>
      <c r="M25" s="45"/>
      <c r="N25" s="46"/>
      <c r="O25" s="49"/>
      <c r="P25" s="50"/>
      <c r="Q25" s="50"/>
      <c r="R25" s="50"/>
      <c r="S25" s="50"/>
      <c r="T25" s="50"/>
      <c r="U25" s="50"/>
      <c r="V25" s="50"/>
      <c r="W25" s="50"/>
      <c r="X25" s="3"/>
    </row>
    <row r="26" spans="1:24" ht="25.5">
      <c r="A26" s="5"/>
      <c r="B26" s="41" t="s">
        <v>107</v>
      </c>
      <c r="C26" s="43"/>
      <c r="D26" s="43"/>
      <c r="E26" s="44"/>
      <c r="F26" s="48">
        <f t="shared" ref="F26:F27" si="21">SUM(G26:L26)</f>
        <v>200</v>
      </c>
      <c r="G26" s="45"/>
      <c r="H26" s="45"/>
      <c r="I26" s="45"/>
      <c r="J26" s="45"/>
      <c r="K26" s="45"/>
      <c r="L26" s="48">
        <f t="shared" ref="L26:L27" si="22">SUM(M26:W26)</f>
        <v>200</v>
      </c>
      <c r="M26" s="45"/>
      <c r="N26" s="46"/>
      <c r="O26" s="49"/>
      <c r="P26" s="50"/>
      <c r="Q26" s="50">
        <f>'[1]ВО ИС'!$M$41</f>
        <v>100</v>
      </c>
      <c r="R26" s="50">
        <f>'[1]ВО ИС'!$N$41</f>
        <v>100</v>
      </c>
      <c r="S26" s="50"/>
      <c r="T26" s="50"/>
      <c r="U26" s="50"/>
      <c r="V26" s="50"/>
      <c r="W26" s="50"/>
      <c r="X26" s="3"/>
    </row>
    <row r="27" spans="1:24" ht="25.5">
      <c r="A27" s="5"/>
      <c r="B27" s="41" t="s">
        <v>108</v>
      </c>
      <c r="C27" s="43"/>
      <c r="D27" s="43"/>
      <c r="E27" s="44"/>
      <c r="F27" s="48">
        <f t="shared" si="21"/>
        <v>2800</v>
      </c>
      <c r="G27" s="45"/>
      <c r="H27" s="45"/>
      <c r="I27" s="45"/>
      <c r="J27" s="45"/>
      <c r="K27" s="45"/>
      <c r="L27" s="48">
        <f t="shared" si="22"/>
        <v>2800</v>
      </c>
      <c r="M27" s="45"/>
      <c r="N27" s="46"/>
      <c r="O27" s="49"/>
      <c r="P27" s="50"/>
      <c r="Q27" s="49">
        <f t="shared" ref="Q27:R27" si="23">Q24-Q26</f>
        <v>1900</v>
      </c>
      <c r="R27" s="49">
        <f t="shared" si="23"/>
        <v>900</v>
      </c>
      <c r="S27" s="50"/>
      <c r="T27" s="50"/>
      <c r="U27" s="50"/>
      <c r="V27" s="50"/>
      <c r="W27" s="50"/>
      <c r="X27" s="3"/>
    </row>
    <row r="28" spans="1:24" ht="102">
      <c r="A28" s="27">
        <v>3</v>
      </c>
      <c r="B28" s="23" t="s">
        <v>37</v>
      </c>
      <c r="C28" s="23" t="s">
        <v>38</v>
      </c>
      <c r="D28" s="23" t="s">
        <v>21</v>
      </c>
      <c r="E28" s="28"/>
      <c r="F28" s="26">
        <f>SUM(G28:L28)</f>
        <v>1750</v>
      </c>
      <c r="G28" s="26">
        <f>G29+G33+G37</f>
        <v>0</v>
      </c>
      <c r="H28" s="26">
        <f t="shared" ref="H28:K28" si="24">H29+H33+H37</f>
        <v>0</v>
      </c>
      <c r="I28" s="26">
        <f t="shared" si="24"/>
        <v>0</v>
      </c>
      <c r="J28" s="26">
        <f t="shared" si="24"/>
        <v>0</v>
      </c>
      <c r="K28" s="26">
        <f t="shared" si="24"/>
        <v>0</v>
      </c>
      <c r="L28" s="26">
        <f t="shared" si="5"/>
        <v>1750</v>
      </c>
      <c r="M28" s="26">
        <f>M29+M33+M37</f>
        <v>150</v>
      </c>
      <c r="N28" s="26">
        <f t="shared" ref="N28" si="25">N29+N33+N37</f>
        <v>0</v>
      </c>
      <c r="O28" s="26">
        <f t="shared" ref="O28" si="26">O29+O33+O37</f>
        <v>600</v>
      </c>
      <c r="P28" s="26">
        <f t="shared" ref="P28" si="27">P29+P33+P37</f>
        <v>0</v>
      </c>
      <c r="Q28" s="26">
        <f t="shared" ref="Q28" si="28">Q29+Q33+Q37</f>
        <v>0</v>
      </c>
      <c r="R28" s="26">
        <f>R29+R33+R37</f>
        <v>0</v>
      </c>
      <c r="S28" s="26">
        <f t="shared" ref="S28" si="29">S29+S33+S37</f>
        <v>1000</v>
      </c>
      <c r="T28" s="26">
        <f t="shared" ref="T28" si="30">T29+T33+T37</f>
        <v>0</v>
      </c>
      <c r="U28" s="26">
        <f>U29+U33+U37</f>
        <v>0</v>
      </c>
      <c r="V28" s="26">
        <f>V29+V33+V37</f>
        <v>0</v>
      </c>
      <c r="W28" s="26">
        <f>W29+W33+W37</f>
        <v>0</v>
      </c>
      <c r="X28" s="23" t="s">
        <v>21</v>
      </c>
    </row>
    <row r="29" spans="1:24" ht="76.5">
      <c r="A29" s="7" t="s">
        <v>22</v>
      </c>
      <c r="B29" s="8" t="s">
        <v>23</v>
      </c>
      <c r="C29" s="8" t="s">
        <v>24</v>
      </c>
      <c r="D29" s="9" t="s">
        <v>25</v>
      </c>
      <c r="E29" s="10" t="s">
        <v>26</v>
      </c>
      <c r="F29" s="12">
        <f t="shared" ref="F29:F37" si="31">SUM(G29:L29)</f>
        <v>600</v>
      </c>
      <c r="G29" s="18"/>
      <c r="H29" s="18"/>
      <c r="I29" s="18"/>
      <c r="J29" s="18"/>
      <c r="K29" s="18"/>
      <c r="L29" s="22">
        <f t="shared" si="5"/>
        <v>600</v>
      </c>
      <c r="M29" s="18"/>
      <c r="N29" s="18"/>
      <c r="O29" s="19">
        <v>600</v>
      </c>
      <c r="P29" s="19"/>
      <c r="Q29" s="19"/>
      <c r="R29" s="19"/>
      <c r="S29" s="19"/>
      <c r="T29" s="19"/>
      <c r="U29" s="19"/>
      <c r="V29" s="19"/>
      <c r="W29" s="19"/>
      <c r="X29" s="9" t="s">
        <v>27</v>
      </c>
    </row>
    <row r="30" spans="1:24" ht="38.25">
      <c r="A30" s="7"/>
      <c r="B30" s="41" t="s">
        <v>106</v>
      </c>
      <c r="C30" s="43"/>
      <c r="D30" s="43"/>
      <c r="E30" s="44"/>
      <c r="F30" s="48">
        <f>SUM(G30:L30)</f>
        <v>600</v>
      </c>
      <c r="G30" s="45"/>
      <c r="H30" s="45"/>
      <c r="I30" s="45"/>
      <c r="J30" s="45"/>
      <c r="K30" s="45"/>
      <c r="L30" s="48">
        <f>SUM(M30:W30)</f>
        <v>600</v>
      </c>
      <c r="M30" s="45"/>
      <c r="N30" s="46"/>
      <c r="O30" s="49">
        <f>O29</f>
        <v>600</v>
      </c>
      <c r="P30" s="50"/>
      <c r="Q30" s="50"/>
      <c r="R30" s="50"/>
      <c r="S30" s="50"/>
      <c r="T30" s="50"/>
      <c r="U30" s="50"/>
      <c r="V30" s="50"/>
      <c r="W30" s="50"/>
      <c r="X30" s="9"/>
    </row>
    <row r="31" spans="1:24" ht="25.5">
      <c r="A31" s="7"/>
      <c r="B31" s="41" t="s">
        <v>107</v>
      </c>
      <c r="C31" s="43"/>
      <c r="D31" s="43"/>
      <c r="E31" s="44"/>
      <c r="F31" s="48">
        <f t="shared" ref="F31:F32" si="32">SUM(G31:L31)</f>
        <v>0</v>
      </c>
      <c r="G31" s="45"/>
      <c r="H31" s="45"/>
      <c r="I31" s="45"/>
      <c r="J31" s="45"/>
      <c r="K31" s="45"/>
      <c r="L31" s="48">
        <f t="shared" ref="L31:L32" si="33">SUM(M31:W31)</f>
        <v>0</v>
      </c>
      <c r="M31" s="45"/>
      <c r="N31" s="46"/>
      <c r="O31" s="49"/>
      <c r="P31" s="50"/>
      <c r="Q31" s="50"/>
      <c r="R31" s="50"/>
      <c r="S31" s="50"/>
      <c r="T31" s="50"/>
      <c r="U31" s="50"/>
      <c r="V31" s="50"/>
      <c r="W31" s="50"/>
      <c r="X31" s="9"/>
    </row>
    <row r="32" spans="1:24" ht="25.5">
      <c r="A32" s="7"/>
      <c r="B32" s="41" t="s">
        <v>108</v>
      </c>
      <c r="C32" s="43"/>
      <c r="D32" s="43"/>
      <c r="E32" s="44"/>
      <c r="F32" s="48">
        <f t="shared" si="32"/>
        <v>0</v>
      </c>
      <c r="G32" s="45"/>
      <c r="H32" s="45"/>
      <c r="I32" s="45"/>
      <c r="J32" s="45"/>
      <c r="K32" s="45"/>
      <c r="L32" s="48">
        <f t="shared" si="33"/>
        <v>0</v>
      </c>
      <c r="M32" s="45"/>
      <c r="N32" s="46"/>
      <c r="O32" s="49"/>
      <c r="P32" s="50"/>
      <c r="Q32" s="50"/>
      <c r="R32" s="50"/>
      <c r="S32" s="50"/>
      <c r="T32" s="50"/>
      <c r="U32" s="50"/>
      <c r="V32" s="50"/>
      <c r="W32" s="50"/>
      <c r="X32" s="9"/>
    </row>
    <row r="33" spans="1:24" ht="102">
      <c r="A33" s="5" t="s">
        <v>28</v>
      </c>
      <c r="B33" s="11" t="s">
        <v>29</v>
      </c>
      <c r="C33" s="6" t="s">
        <v>30</v>
      </c>
      <c r="D33" s="4" t="s">
        <v>31</v>
      </c>
      <c r="E33" s="4" t="s">
        <v>74</v>
      </c>
      <c r="F33" s="12">
        <f t="shared" si="31"/>
        <v>1000</v>
      </c>
      <c r="G33" s="13"/>
      <c r="H33" s="20"/>
      <c r="I33" s="20"/>
      <c r="J33" s="20"/>
      <c r="K33" s="20"/>
      <c r="L33" s="22">
        <f t="shared" si="5"/>
        <v>1000</v>
      </c>
      <c r="M33" s="15"/>
      <c r="N33" s="15"/>
      <c r="O33" s="15"/>
      <c r="P33" s="15"/>
      <c r="Q33" s="15"/>
      <c r="R33" s="15"/>
      <c r="S33" s="15">
        <v>1000</v>
      </c>
      <c r="T33" s="15"/>
      <c r="U33" s="15"/>
      <c r="V33" s="15"/>
      <c r="W33" s="15"/>
      <c r="X33" s="4" t="s">
        <v>31</v>
      </c>
    </row>
    <row r="34" spans="1:24" ht="38.25">
      <c r="A34" s="5"/>
      <c r="B34" s="41" t="s">
        <v>106</v>
      </c>
      <c r="C34" s="43"/>
      <c r="D34" s="43"/>
      <c r="E34" s="44"/>
      <c r="F34" s="48">
        <f>SUM(G34:L34)</f>
        <v>0</v>
      </c>
      <c r="G34" s="45"/>
      <c r="H34" s="45"/>
      <c r="I34" s="45"/>
      <c r="J34" s="45"/>
      <c r="K34" s="45"/>
      <c r="L34" s="48">
        <f>SUM(M34:W34)</f>
        <v>0</v>
      </c>
      <c r="M34" s="45"/>
      <c r="N34" s="46"/>
      <c r="O34" s="49"/>
      <c r="P34" s="50"/>
      <c r="Q34" s="50"/>
      <c r="R34" s="50"/>
      <c r="S34" s="50"/>
      <c r="T34" s="50"/>
      <c r="U34" s="50"/>
      <c r="V34" s="50"/>
      <c r="W34" s="50"/>
      <c r="X34" s="4"/>
    </row>
    <row r="35" spans="1:24" ht="25.5">
      <c r="A35" s="5"/>
      <c r="B35" s="41" t="s">
        <v>107</v>
      </c>
      <c r="C35" s="43"/>
      <c r="D35" s="43"/>
      <c r="E35" s="44"/>
      <c r="F35" s="48">
        <f t="shared" ref="F35:F36" si="34">SUM(G35:L35)</f>
        <v>0</v>
      </c>
      <c r="G35" s="45"/>
      <c r="H35" s="45"/>
      <c r="I35" s="45"/>
      <c r="J35" s="45"/>
      <c r="K35" s="45"/>
      <c r="L35" s="48">
        <f t="shared" ref="L35:L36" si="35">SUM(M35:W35)</f>
        <v>0</v>
      </c>
      <c r="M35" s="45"/>
      <c r="N35" s="46"/>
      <c r="O35" s="49"/>
      <c r="P35" s="50"/>
      <c r="Q35" s="50"/>
      <c r="R35" s="50"/>
      <c r="S35" s="50"/>
      <c r="T35" s="50"/>
      <c r="U35" s="50"/>
      <c r="V35" s="50"/>
      <c r="W35" s="50"/>
      <c r="X35" s="4"/>
    </row>
    <row r="36" spans="1:24" ht="25.5">
      <c r="A36" s="5"/>
      <c r="B36" s="41" t="s">
        <v>108</v>
      </c>
      <c r="C36" s="43"/>
      <c r="D36" s="43"/>
      <c r="E36" s="44"/>
      <c r="F36" s="48">
        <f t="shared" si="34"/>
        <v>1000</v>
      </c>
      <c r="G36" s="45"/>
      <c r="H36" s="45"/>
      <c r="I36" s="45"/>
      <c r="J36" s="45"/>
      <c r="K36" s="45"/>
      <c r="L36" s="48">
        <f t="shared" si="35"/>
        <v>1000</v>
      </c>
      <c r="M36" s="45"/>
      <c r="N36" s="46"/>
      <c r="O36" s="49"/>
      <c r="P36" s="50"/>
      <c r="Q36" s="50"/>
      <c r="R36" s="50"/>
      <c r="S36" s="50">
        <f>S33</f>
        <v>1000</v>
      </c>
      <c r="T36" s="50"/>
      <c r="U36" s="50"/>
      <c r="V36" s="50"/>
      <c r="W36" s="50"/>
      <c r="X36" s="4"/>
    </row>
    <row r="37" spans="1:24" ht="63.75">
      <c r="A37" s="5" t="s">
        <v>32</v>
      </c>
      <c r="B37" s="6" t="s">
        <v>42</v>
      </c>
      <c r="C37" s="6" t="s">
        <v>75</v>
      </c>
      <c r="D37" s="4" t="s">
        <v>33</v>
      </c>
      <c r="E37" s="4" t="s">
        <v>73</v>
      </c>
      <c r="F37" s="12">
        <f t="shared" si="31"/>
        <v>150</v>
      </c>
      <c r="G37" s="13"/>
      <c r="H37" s="20"/>
      <c r="I37" s="20"/>
      <c r="J37" s="20"/>
      <c r="K37" s="20"/>
      <c r="L37" s="22">
        <f t="shared" si="5"/>
        <v>150</v>
      </c>
      <c r="M37" s="15">
        <v>150</v>
      </c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4" t="s">
        <v>33</v>
      </c>
    </row>
    <row r="38" spans="1:24" ht="38.25">
      <c r="A38" s="5"/>
      <c r="B38" s="41" t="s">
        <v>106</v>
      </c>
      <c r="C38" s="43"/>
      <c r="D38" s="43"/>
      <c r="E38" s="44"/>
      <c r="F38" s="48">
        <f>SUM(G38:L38)</f>
        <v>150</v>
      </c>
      <c r="G38" s="45"/>
      <c r="H38" s="45"/>
      <c r="I38" s="45"/>
      <c r="J38" s="45"/>
      <c r="K38" s="45"/>
      <c r="L38" s="48">
        <f>SUM(M38:W38)</f>
        <v>150</v>
      </c>
      <c r="M38" s="45">
        <f>M37</f>
        <v>150</v>
      </c>
      <c r="N38" s="46"/>
      <c r="O38" s="49"/>
      <c r="P38" s="50"/>
      <c r="Q38" s="50"/>
      <c r="R38" s="50"/>
      <c r="S38" s="50"/>
      <c r="T38" s="50"/>
      <c r="U38" s="50"/>
      <c r="V38" s="50"/>
      <c r="W38" s="50"/>
      <c r="X38" s="4"/>
    </row>
    <row r="39" spans="1:24" ht="25.5">
      <c r="A39" s="5"/>
      <c r="B39" s="41" t="s">
        <v>107</v>
      </c>
      <c r="C39" s="43"/>
      <c r="D39" s="43"/>
      <c r="E39" s="44"/>
      <c r="F39" s="48">
        <f t="shared" ref="F39:F40" si="36">SUM(G39:L39)</f>
        <v>0</v>
      </c>
      <c r="G39" s="45"/>
      <c r="H39" s="45"/>
      <c r="I39" s="45"/>
      <c r="J39" s="45"/>
      <c r="K39" s="45"/>
      <c r="L39" s="48">
        <f t="shared" ref="L39:L40" si="37">SUM(M39:W39)</f>
        <v>0</v>
      </c>
      <c r="M39" s="45"/>
      <c r="N39" s="46"/>
      <c r="O39" s="49"/>
      <c r="P39" s="50"/>
      <c r="Q39" s="50"/>
      <c r="R39" s="50"/>
      <c r="S39" s="50"/>
      <c r="T39" s="50"/>
      <c r="U39" s="50"/>
      <c r="V39" s="50"/>
      <c r="W39" s="50"/>
      <c r="X39" s="4"/>
    </row>
    <row r="40" spans="1:24" ht="25.5">
      <c r="A40" s="5"/>
      <c r="B40" s="41" t="s">
        <v>108</v>
      </c>
      <c r="C40" s="43"/>
      <c r="D40" s="43"/>
      <c r="E40" s="44"/>
      <c r="F40" s="48">
        <f t="shared" si="36"/>
        <v>0</v>
      </c>
      <c r="G40" s="45"/>
      <c r="H40" s="45"/>
      <c r="I40" s="45"/>
      <c r="J40" s="45"/>
      <c r="K40" s="45"/>
      <c r="L40" s="48">
        <f t="shared" si="37"/>
        <v>0</v>
      </c>
      <c r="M40" s="45"/>
      <c r="N40" s="46"/>
      <c r="O40" s="49"/>
      <c r="P40" s="50"/>
      <c r="Q40" s="50"/>
      <c r="R40" s="50"/>
      <c r="S40" s="50"/>
      <c r="T40" s="50"/>
      <c r="U40" s="50"/>
      <c r="V40" s="50"/>
      <c r="W40" s="50"/>
      <c r="X40" s="4"/>
    </row>
    <row r="41" spans="1:24" ht="25.5">
      <c r="A41" s="23">
        <v>4</v>
      </c>
      <c r="B41" s="29" t="s">
        <v>34</v>
      </c>
      <c r="C41" s="29"/>
      <c r="D41" s="29"/>
      <c r="E41" s="29"/>
      <c r="F41" s="26">
        <f>SUM(G41:L41)</f>
        <v>13710</v>
      </c>
      <c r="G41" s="26">
        <f>G28+G19+G6</f>
        <v>0</v>
      </c>
      <c r="H41" s="26">
        <f>H28+H19+H6</f>
        <v>0</v>
      </c>
      <c r="I41" s="26">
        <f>I28+I19+I6</f>
        <v>100</v>
      </c>
      <c r="J41" s="26">
        <f>J28+J19+J6</f>
        <v>0</v>
      </c>
      <c r="K41" s="26">
        <f>K28+K19+K6</f>
        <v>3000</v>
      </c>
      <c r="L41" s="26">
        <f t="shared" si="5"/>
        <v>10610</v>
      </c>
      <c r="M41" s="26">
        <f>M28+M19+M6</f>
        <v>150</v>
      </c>
      <c r="N41" s="26">
        <f>N28+N19+N6</f>
        <v>0</v>
      </c>
      <c r="O41" s="26">
        <f>O28+O19+O6</f>
        <v>5500</v>
      </c>
      <c r="P41" s="26">
        <f>P28+P19+P6</f>
        <v>960</v>
      </c>
      <c r="Q41" s="26">
        <f>Q28+Q19+Q6</f>
        <v>2000</v>
      </c>
      <c r="R41" s="26">
        <f>R28+R19+R6</f>
        <v>1000</v>
      </c>
      <c r="S41" s="26">
        <f>S28+S19+S6</f>
        <v>1000</v>
      </c>
      <c r="T41" s="26">
        <f>T28+T19+T6</f>
        <v>0</v>
      </c>
      <c r="U41" s="26">
        <f>U28+U19+U6</f>
        <v>0</v>
      </c>
      <c r="V41" s="26">
        <f>V28+V19+V6</f>
        <v>0</v>
      </c>
      <c r="W41" s="26">
        <f>W28+W19+W6</f>
        <v>0</v>
      </c>
      <c r="X41" s="29"/>
    </row>
  </sheetData>
  <mergeCells count="10">
    <mergeCell ref="G2:W2"/>
    <mergeCell ref="X2:X3"/>
    <mergeCell ref="A4:X4"/>
    <mergeCell ref="A5:X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X41"/>
  <sheetViews>
    <sheetView topLeftCell="A25" zoomScale="60" zoomScaleNormal="60" workbookViewId="0">
      <selection activeCell="K39" sqref="K39"/>
    </sheetView>
  </sheetViews>
  <sheetFormatPr defaultRowHeight="15" outlineLevelCol="1"/>
  <cols>
    <col min="1" max="1" width="5.85546875" customWidth="1"/>
    <col min="2" max="2" width="28.5703125" customWidth="1"/>
    <col min="3" max="3" width="23.42578125" customWidth="1"/>
    <col min="4" max="4" width="23" customWidth="1"/>
    <col min="5" max="5" width="14.28515625" customWidth="1"/>
    <col min="6" max="6" width="14.7109375" customWidth="1"/>
    <col min="13" max="13" width="9.140625" customWidth="1" outlineLevel="1"/>
    <col min="14" max="23" width="9.140625" style="51" customWidth="1" outlineLevel="1"/>
    <col min="24" max="24" width="20.85546875" customWidth="1"/>
  </cols>
  <sheetData>
    <row r="2" spans="1:24">
      <c r="A2" s="36" t="s">
        <v>0</v>
      </c>
      <c r="B2" s="36" t="s">
        <v>1</v>
      </c>
      <c r="C2" s="36" t="s">
        <v>2</v>
      </c>
      <c r="D2" s="36" t="s">
        <v>3</v>
      </c>
      <c r="E2" s="36" t="s">
        <v>49</v>
      </c>
      <c r="F2" s="36" t="s">
        <v>50</v>
      </c>
      <c r="G2" s="37" t="s">
        <v>35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6" t="s">
        <v>4</v>
      </c>
    </row>
    <row r="3" spans="1:24" ht="65.25" customHeight="1">
      <c r="A3" s="36"/>
      <c r="B3" s="36"/>
      <c r="C3" s="36"/>
      <c r="D3" s="36"/>
      <c r="E3" s="36"/>
      <c r="F3" s="36"/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  <c r="L3" s="21" t="s">
        <v>103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  <c r="S3" s="21">
        <v>2024</v>
      </c>
      <c r="T3" s="21">
        <v>2025</v>
      </c>
      <c r="U3" s="21">
        <v>2026</v>
      </c>
      <c r="V3" s="21">
        <v>2027</v>
      </c>
      <c r="W3" s="21">
        <v>2028</v>
      </c>
      <c r="X3" s="36"/>
    </row>
    <row r="4" spans="1:24">
      <c r="A4" s="37" t="s">
        <v>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4">
      <c r="A5" s="37" t="s">
        <v>76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4" ht="135.75" customHeight="1">
      <c r="A6" s="23">
        <v>1</v>
      </c>
      <c r="B6" s="23" t="s">
        <v>6</v>
      </c>
      <c r="C6" s="24" t="s">
        <v>7</v>
      </c>
      <c r="D6" s="24" t="s">
        <v>8</v>
      </c>
      <c r="E6" s="25"/>
      <c r="F6" s="26">
        <f>SUM(G6:L6)</f>
        <v>5600</v>
      </c>
      <c r="G6" s="26">
        <f>G7+G11+G15</f>
        <v>0</v>
      </c>
      <c r="H6" s="26">
        <f t="shared" ref="H6:K6" si="0">H7+H11+H15</f>
        <v>0</v>
      </c>
      <c r="I6" s="26">
        <f t="shared" si="0"/>
        <v>100</v>
      </c>
      <c r="J6" s="26">
        <f t="shared" si="0"/>
        <v>3000</v>
      </c>
      <c r="K6" s="26">
        <f t="shared" si="0"/>
        <v>0</v>
      </c>
      <c r="L6" s="26">
        <f>SUM(M6:W6)</f>
        <v>2500</v>
      </c>
      <c r="M6" s="26">
        <f>M7+M11+M15</f>
        <v>0</v>
      </c>
      <c r="N6" s="26">
        <f t="shared" ref="N6" si="1">N7+N11+N15</f>
        <v>2500</v>
      </c>
      <c r="O6" s="26">
        <f t="shared" ref="O6" si="2">O7+O11+O15</f>
        <v>0</v>
      </c>
      <c r="P6" s="26">
        <f t="shared" ref="P6" si="3">P7+P11+P15</f>
        <v>0</v>
      </c>
      <c r="Q6" s="26">
        <f t="shared" ref="Q6" si="4">Q7+Q11+Q15</f>
        <v>0</v>
      </c>
      <c r="R6" s="26">
        <f>SUM(R7:R15)</f>
        <v>0</v>
      </c>
      <c r="S6" s="26">
        <f>SUM(S7:S15)</f>
        <v>0</v>
      </c>
      <c r="T6" s="26">
        <f>SUM(T7:T15)</f>
        <v>0</v>
      </c>
      <c r="U6" s="26">
        <f>SUM(U7:U15)</f>
        <v>0</v>
      </c>
      <c r="V6" s="26">
        <f>SUM(V7:V15)</f>
        <v>0</v>
      </c>
      <c r="W6" s="26">
        <f>SUM(W7:W15)</f>
        <v>0</v>
      </c>
      <c r="X6" s="24" t="s">
        <v>8</v>
      </c>
    </row>
    <row r="7" spans="1:24" ht="89.25">
      <c r="A7" s="1" t="s">
        <v>9</v>
      </c>
      <c r="B7" s="6" t="s">
        <v>77</v>
      </c>
      <c r="C7" s="3" t="s">
        <v>56</v>
      </c>
      <c r="D7" s="3" t="s">
        <v>10</v>
      </c>
      <c r="E7" s="4" t="s">
        <v>79</v>
      </c>
      <c r="F7" s="12">
        <f>SUM(G7:L7)</f>
        <v>3000</v>
      </c>
      <c r="G7" s="13"/>
      <c r="H7" s="13"/>
      <c r="I7" s="13"/>
      <c r="J7" s="13">
        <v>3000</v>
      </c>
      <c r="K7" s="13"/>
      <c r="L7" s="22">
        <f t="shared" ref="L7:L33" si="5">SUM(M7:W7)</f>
        <v>0</v>
      </c>
      <c r="M7" s="13"/>
      <c r="N7" s="15"/>
      <c r="O7" s="15"/>
      <c r="P7" s="16"/>
      <c r="Q7" s="16"/>
      <c r="R7" s="16"/>
      <c r="S7" s="16"/>
      <c r="T7" s="16"/>
      <c r="U7" s="16"/>
      <c r="V7" s="16"/>
      <c r="W7" s="16"/>
      <c r="X7" s="3" t="s">
        <v>53</v>
      </c>
    </row>
    <row r="8" spans="1:24" ht="38.25">
      <c r="A8" s="1"/>
      <c r="B8" s="41" t="s">
        <v>106</v>
      </c>
      <c r="C8" s="43"/>
      <c r="D8" s="43"/>
      <c r="E8" s="44"/>
      <c r="F8" s="48">
        <f>SUM(G8:L8)</f>
        <v>0</v>
      </c>
      <c r="G8" s="45"/>
      <c r="H8" s="45"/>
      <c r="I8" s="45"/>
      <c r="J8" s="45"/>
      <c r="K8" s="45"/>
      <c r="L8" s="48">
        <f>SUM(M8:W8)</f>
        <v>0</v>
      </c>
      <c r="M8" s="45"/>
      <c r="N8" s="49"/>
      <c r="O8" s="49"/>
      <c r="P8" s="50"/>
      <c r="Q8" s="50"/>
      <c r="R8" s="50"/>
      <c r="S8" s="50"/>
      <c r="T8" s="50"/>
      <c r="U8" s="50"/>
      <c r="V8" s="50"/>
      <c r="W8" s="50"/>
      <c r="X8" s="3"/>
    </row>
    <row r="9" spans="1:24" ht="25.5">
      <c r="A9" s="1"/>
      <c r="B9" s="41" t="s">
        <v>107</v>
      </c>
      <c r="C9" s="43"/>
      <c r="D9" s="43"/>
      <c r="E9" s="44"/>
      <c r="F9" s="48">
        <f t="shared" ref="F9:F10" si="6">SUM(G9:L9)</f>
        <v>100</v>
      </c>
      <c r="G9" s="45"/>
      <c r="H9" s="45"/>
      <c r="I9" s="45"/>
      <c r="J9" s="45">
        <f>'[1]ВО ИС'!$G$21</f>
        <v>100</v>
      </c>
      <c r="K9" s="45"/>
      <c r="L9" s="48">
        <f t="shared" ref="L9:L10" si="7">SUM(M9:W9)</f>
        <v>0</v>
      </c>
      <c r="M9" s="45"/>
      <c r="N9" s="49"/>
      <c r="O9" s="49"/>
      <c r="P9" s="50"/>
      <c r="Q9" s="50"/>
      <c r="R9" s="50"/>
      <c r="S9" s="50"/>
      <c r="T9" s="50"/>
      <c r="U9" s="50"/>
      <c r="V9" s="50"/>
      <c r="W9" s="50"/>
      <c r="X9" s="3"/>
    </row>
    <row r="10" spans="1:24" ht="25.5">
      <c r="A10" s="1"/>
      <c r="B10" s="41" t="s">
        <v>108</v>
      </c>
      <c r="C10" s="43"/>
      <c r="D10" s="43"/>
      <c r="E10" s="44"/>
      <c r="F10" s="48">
        <f t="shared" si="6"/>
        <v>2900</v>
      </c>
      <c r="G10" s="45"/>
      <c r="H10" s="45"/>
      <c r="I10" s="45"/>
      <c r="J10" s="45">
        <f>J7-J9</f>
        <v>2900</v>
      </c>
      <c r="K10" s="45"/>
      <c r="L10" s="48">
        <f t="shared" si="7"/>
        <v>0</v>
      </c>
      <c r="M10" s="45"/>
      <c r="N10" s="49"/>
      <c r="O10" s="49"/>
      <c r="P10" s="50"/>
      <c r="Q10" s="50"/>
      <c r="R10" s="50"/>
      <c r="S10" s="50"/>
      <c r="T10" s="50"/>
      <c r="U10" s="50"/>
      <c r="V10" s="50"/>
      <c r="W10" s="50"/>
      <c r="X10" s="3"/>
    </row>
    <row r="11" spans="1:24" ht="114.75">
      <c r="A11" s="1" t="s">
        <v>11</v>
      </c>
      <c r="B11" s="6" t="s">
        <v>63</v>
      </c>
      <c r="C11" s="3" t="s">
        <v>65</v>
      </c>
      <c r="D11" s="3" t="s">
        <v>66</v>
      </c>
      <c r="E11" s="4" t="s">
        <v>83</v>
      </c>
      <c r="F11" s="12">
        <f>SUM(G11:L11)</f>
        <v>2500</v>
      </c>
      <c r="G11" s="13"/>
      <c r="H11" s="13"/>
      <c r="I11" s="13"/>
      <c r="J11" s="13"/>
      <c r="K11" s="13"/>
      <c r="L11" s="22">
        <f t="shared" si="5"/>
        <v>2500</v>
      </c>
      <c r="M11" s="13"/>
      <c r="N11" s="15">
        <v>2500</v>
      </c>
      <c r="O11" s="15"/>
      <c r="P11" s="16"/>
      <c r="Q11" s="16"/>
      <c r="R11" s="16"/>
      <c r="S11" s="16"/>
      <c r="T11" s="16"/>
      <c r="U11" s="16"/>
      <c r="V11" s="16"/>
      <c r="W11" s="16"/>
      <c r="X11" s="3" t="s">
        <v>66</v>
      </c>
    </row>
    <row r="12" spans="1:24" ht="38.25">
      <c r="A12" s="1"/>
      <c r="B12" s="41" t="s">
        <v>106</v>
      </c>
      <c r="C12" s="43"/>
      <c r="D12" s="43"/>
      <c r="E12" s="44"/>
      <c r="F12" s="48">
        <f>SUM(G12:L12)</f>
        <v>0</v>
      </c>
      <c r="G12" s="45"/>
      <c r="H12" s="45"/>
      <c r="I12" s="45"/>
      <c r="J12" s="45"/>
      <c r="K12" s="45"/>
      <c r="L12" s="48">
        <f>SUM(M12:W12)</f>
        <v>0</v>
      </c>
      <c r="M12" s="45"/>
      <c r="N12" s="49"/>
      <c r="O12" s="49"/>
      <c r="P12" s="50"/>
      <c r="Q12" s="50"/>
      <c r="R12" s="50"/>
      <c r="S12" s="50"/>
      <c r="T12" s="50"/>
      <c r="U12" s="50"/>
      <c r="V12" s="50"/>
      <c r="W12" s="50"/>
      <c r="X12" s="3"/>
    </row>
    <row r="13" spans="1:24" ht="25.5">
      <c r="A13" s="1"/>
      <c r="B13" s="41" t="s">
        <v>107</v>
      </c>
      <c r="C13" s="43"/>
      <c r="D13" s="43"/>
      <c r="E13" s="44"/>
      <c r="F13" s="48">
        <f t="shared" ref="F13:F14" si="8">SUM(G13:L13)</f>
        <v>100</v>
      </c>
      <c r="G13" s="45"/>
      <c r="H13" s="45"/>
      <c r="I13" s="45"/>
      <c r="J13" s="45"/>
      <c r="K13" s="45"/>
      <c r="L13" s="48">
        <f t="shared" ref="L13:L14" si="9">SUM(M13:W13)</f>
        <v>100</v>
      </c>
      <c r="M13" s="45"/>
      <c r="N13" s="49">
        <f>'[1]ВО ИС'!$J$21</f>
        <v>100</v>
      </c>
      <c r="O13" s="49"/>
      <c r="P13" s="50"/>
      <c r="Q13" s="50"/>
      <c r="R13" s="50"/>
      <c r="S13" s="50"/>
      <c r="T13" s="50"/>
      <c r="U13" s="50"/>
      <c r="V13" s="50"/>
      <c r="W13" s="50"/>
      <c r="X13" s="3"/>
    </row>
    <row r="14" spans="1:24" ht="25.5">
      <c r="A14" s="1"/>
      <c r="B14" s="41" t="s">
        <v>108</v>
      </c>
      <c r="C14" s="43"/>
      <c r="D14" s="43"/>
      <c r="E14" s="44"/>
      <c r="F14" s="48">
        <f t="shared" si="8"/>
        <v>2400</v>
      </c>
      <c r="G14" s="45"/>
      <c r="H14" s="45"/>
      <c r="I14" s="45"/>
      <c r="J14" s="45"/>
      <c r="K14" s="45"/>
      <c r="L14" s="48">
        <f t="shared" si="9"/>
        <v>2400</v>
      </c>
      <c r="M14" s="45"/>
      <c r="N14" s="49">
        <f>N11-N13</f>
        <v>2400</v>
      </c>
      <c r="O14" s="49"/>
      <c r="P14" s="50"/>
      <c r="Q14" s="50"/>
      <c r="R14" s="50"/>
      <c r="S14" s="50"/>
      <c r="T14" s="50"/>
      <c r="U14" s="50"/>
      <c r="V14" s="50"/>
      <c r="W14" s="50"/>
      <c r="X14" s="3"/>
    </row>
    <row r="15" spans="1:24" ht="51">
      <c r="A15" s="1" t="s">
        <v>62</v>
      </c>
      <c r="B15" s="6" t="s">
        <v>68</v>
      </c>
      <c r="C15" s="6" t="s">
        <v>70</v>
      </c>
      <c r="D15" s="3" t="s">
        <v>71</v>
      </c>
      <c r="E15" s="4" t="s">
        <v>80</v>
      </c>
      <c r="F15" s="12">
        <f>SUM(G15:L15)</f>
        <v>100</v>
      </c>
      <c r="G15" s="13"/>
      <c r="H15" s="13"/>
      <c r="I15" s="13">
        <v>100</v>
      </c>
      <c r="J15" s="13"/>
      <c r="K15" s="13"/>
      <c r="L15" s="22">
        <f t="shared" si="5"/>
        <v>0</v>
      </c>
      <c r="M15" s="13"/>
      <c r="N15" s="15"/>
      <c r="O15" s="15"/>
      <c r="P15" s="16"/>
      <c r="Q15" s="16"/>
      <c r="R15" s="16"/>
      <c r="S15" s="16"/>
      <c r="T15" s="16"/>
      <c r="U15" s="16"/>
      <c r="V15" s="16"/>
      <c r="W15" s="16"/>
      <c r="X15" s="3" t="s">
        <v>71</v>
      </c>
    </row>
    <row r="16" spans="1:24" ht="38.25">
      <c r="A16" s="1"/>
      <c r="B16" s="41" t="s">
        <v>106</v>
      </c>
      <c r="C16" s="43"/>
      <c r="D16" s="43"/>
      <c r="E16" s="44"/>
      <c r="F16" s="48">
        <f>SUM(G16:L16)</f>
        <v>0</v>
      </c>
      <c r="G16" s="45"/>
      <c r="H16" s="45"/>
      <c r="I16" s="45"/>
      <c r="J16" s="45"/>
      <c r="K16" s="45"/>
      <c r="L16" s="48">
        <f>SUM(M16:W16)</f>
        <v>0</v>
      </c>
      <c r="M16" s="45"/>
      <c r="N16" s="49"/>
      <c r="O16" s="49"/>
      <c r="P16" s="50"/>
      <c r="Q16" s="50"/>
      <c r="R16" s="50"/>
      <c r="S16" s="50"/>
      <c r="T16" s="50"/>
      <c r="U16" s="50"/>
      <c r="V16" s="50"/>
      <c r="W16" s="50"/>
      <c r="X16" s="3"/>
    </row>
    <row r="17" spans="1:24" ht="25.5">
      <c r="A17" s="1"/>
      <c r="B17" s="41" t="s">
        <v>107</v>
      </c>
      <c r="C17" s="43"/>
      <c r="D17" s="43"/>
      <c r="E17" s="44"/>
      <c r="F17" s="48">
        <f t="shared" ref="F17:F18" si="10">SUM(G17:L17)</f>
        <v>0</v>
      </c>
      <c r="G17" s="45"/>
      <c r="H17" s="45"/>
      <c r="I17" s="45"/>
      <c r="J17" s="45"/>
      <c r="K17" s="45"/>
      <c r="L17" s="48">
        <f t="shared" ref="L17:L18" si="11">SUM(M17:W17)</f>
        <v>0</v>
      </c>
      <c r="M17" s="45"/>
      <c r="N17" s="49"/>
      <c r="O17" s="49"/>
      <c r="P17" s="50"/>
      <c r="Q17" s="50"/>
      <c r="R17" s="50"/>
      <c r="S17" s="50"/>
      <c r="T17" s="50"/>
      <c r="U17" s="50"/>
      <c r="V17" s="50"/>
      <c r="W17" s="50"/>
      <c r="X17" s="3"/>
    </row>
    <row r="18" spans="1:24" ht="25.5">
      <c r="A18" s="1"/>
      <c r="B18" s="41" t="s">
        <v>108</v>
      </c>
      <c r="C18" s="43"/>
      <c r="D18" s="43"/>
      <c r="E18" s="44"/>
      <c r="F18" s="48">
        <f t="shared" si="10"/>
        <v>100</v>
      </c>
      <c r="G18" s="45"/>
      <c r="H18" s="45"/>
      <c r="I18" s="45">
        <f>I15</f>
        <v>100</v>
      </c>
      <c r="J18" s="45"/>
      <c r="K18" s="45"/>
      <c r="L18" s="48">
        <f t="shared" si="11"/>
        <v>0</v>
      </c>
      <c r="M18" s="45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3"/>
    </row>
    <row r="19" spans="1:24" ht="76.5">
      <c r="A19" s="30" t="s">
        <v>12</v>
      </c>
      <c r="B19" s="23" t="s">
        <v>13</v>
      </c>
      <c r="C19" s="24" t="s">
        <v>14</v>
      </c>
      <c r="D19" s="24" t="s">
        <v>15</v>
      </c>
      <c r="E19" s="25"/>
      <c r="F19" s="26">
        <f>SUM(G19:L19)</f>
        <v>7600</v>
      </c>
      <c r="G19" s="26">
        <f>G20+G24</f>
        <v>0</v>
      </c>
      <c r="H19" s="26">
        <f t="shared" ref="H19:K19" si="12">H20+H24</f>
        <v>0</v>
      </c>
      <c r="I19" s="26">
        <f t="shared" si="12"/>
        <v>0</v>
      </c>
      <c r="J19" s="26">
        <f t="shared" si="12"/>
        <v>0</v>
      </c>
      <c r="K19" s="26">
        <f t="shared" si="12"/>
        <v>0</v>
      </c>
      <c r="L19" s="26">
        <f t="shared" si="5"/>
        <v>7600</v>
      </c>
      <c r="M19" s="26">
        <f>M20+M24</f>
        <v>2400</v>
      </c>
      <c r="N19" s="26">
        <f t="shared" ref="N19" si="13">N20+N24</f>
        <v>1200</v>
      </c>
      <c r="O19" s="26">
        <f t="shared" ref="O19" si="14">O20+O24</f>
        <v>2000</v>
      </c>
      <c r="P19" s="26">
        <f>P20+P24</f>
        <v>2000</v>
      </c>
      <c r="Q19" s="26">
        <f t="shared" ref="Q19" si="15">Q20+Q24</f>
        <v>0</v>
      </c>
      <c r="R19" s="26">
        <f>SUM(R20:R24)</f>
        <v>0</v>
      </c>
      <c r="S19" s="26">
        <f>SUM(S20:S24)</f>
        <v>0</v>
      </c>
      <c r="T19" s="26">
        <f>SUM(T20:T24)</f>
        <v>0</v>
      </c>
      <c r="U19" s="26">
        <f>SUM(U20:U24)</f>
        <v>0</v>
      </c>
      <c r="V19" s="26">
        <f>SUM(V20:V24)</f>
        <v>0</v>
      </c>
      <c r="W19" s="26">
        <f>SUM(W20:W24)</f>
        <v>0</v>
      </c>
      <c r="X19" s="24" t="s">
        <v>15</v>
      </c>
    </row>
    <row r="20" spans="1:24" ht="89.25">
      <c r="A20" s="5" t="s">
        <v>16</v>
      </c>
      <c r="B20" s="6" t="s">
        <v>58</v>
      </c>
      <c r="C20" s="3" t="s">
        <v>17</v>
      </c>
      <c r="D20" s="3" t="s">
        <v>18</v>
      </c>
      <c r="E20" s="4" t="s">
        <v>81</v>
      </c>
      <c r="F20" s="12">
        <f>SUM(G20:L20)</f>
        <v>3600</v>
      </c>
      <c r="G20" s="15"/>
      <c r="H20" s="15"/>
      <c r="I20" s="15"/>
      <c r="J20" s="15"/>
      <c r="K20" s="15"/>
      <c r="L20" s="22">
        <f t="shared" si="5"/>
        <v>3600</v>
      </c>
      <c r="M20" s="15">
        <v>2400</v>
      </c>
      <c r="N20" s="15">
        <v>1200</v>
      </c>
      <c r="O20" s="15"/>
      <c r="P20" s="15"/>
      <c r="Q20" s="15"/>
      <c r="R20" s="16"/>
      <c r="S20" s="16"/>
      <c r="T20" s="16"/>
      <c r="U20" s="16"/>
      <c r="V20" s="16"/>
      <c r="W20" s="16"/>
      <c r="X20" s="3" t="s">
        <v>18</v>
      </c>
    </row>
    <row r="21" spans="1:24" ht="38.25">
      <c r="A21" s="5"/>
      <c r="B21" s="41" t="s">
        <v>106</v>
      </c>
      <c r="C21" s="43"/>
      <c r="D21" s="43"/>
      <c r="E21" s="44"/>
      <c r="F21" s="48">
        <f>SUM(G21:L21)</f>
        <v>0</v>
      </c>
      <c r="G21" s="45"/>
      <c r="H21" s="45"/>
      <c r="I21" s="45"/>
      <c r="J21" s="45"/>
      <c r="K21" s="45"/>
      <c r="L21" s="48">
        <f>SUM(M21:W21)</f>
        <v>0</v>
      </c>
      <c r="M21" s="45"/>
      <c r="N21" s="49"/>
      <c r="O21" s="49"/>
      <c r="P21" s="50"/>
      <c r="Q21" s="50"/>
      <c r="R21" s="50"/>
      <c r="S21" s="50"/>
      <c r="T21" s="50"/>
      <c r="U21" s="50"/>
      <c r="V21" s="50"/>
      <c r="W21" s="50"/>
      <c r="X21" s="3"/>
    </row>
    <row r="22" spans="1:24" ht="25.5">
      <c r="A22" s="5"/>
      <c r="B22" s="41" t="s">
        <v>107</v>
      </c>
      <c r="C22" s="43"/>
      <c r="D22" s="43"/>
      <c r="E22" s="44"/>
      <c r="F22" s="48">
        <f t="shared" ref="F22:F23" si="16">SUM(G22:L22)</f>
        <v>200</v>
      </c>
      <c r="G22" s="45"/>
      <c r="H22" s="45"/>
      <c r="I22" s="45"/>
      <c r="J22" s="45"/>
      <c r="K22" s="45"/>
      <c r="L22" s="48">
        <f t="shared" ref="L22:L23" si="17">SUM(M22:W22)</f>
        <v>200</v>
      </c>
      <c r="M22" s="45">
        <f>'[1]ВО ИС'!$I$45</f>
        <v>100</v>
      </c>
      <c r="N22" s="49">
        <f>'[1]ВО ИС'!$J$45</f>
        <v>100</v>
      </c>
      <c r="O22" s="49"/>
      <c r="P22" s="50"/>
      <c r="Q22" s="50"/>
      <c r="R22" s="50"/>
      <c r="S22" s="50"/>
      <c r="T22" s="50"/>
      <c r="U22" s="50"/>
      <c r="V22" s="50"/>
      <c r="W22" s="50"/>
      <c r="X22" s="3"/>
    </row>
    <row r="23" spans="1:24" ht="25.5">
      <c r="A23" s="5"/>
      <c r="B23" s="41" t="s">
        <v>108</v>
      </c>
      <c r="C23" s="43"/>
      <c r="D23" s="43"/>
      <c r="E23" s="44"/>
      <c r="F23" s="48">
        <f t="shared" si="16"/>
        <v>3400</v>
      </c>
      <c r="G23" s="45"/>
      <c r="H23" s="45"/>
      <c r="I23" s="45"/>
      <c r="J23" s="45"/>
      <c r="K23" s="45"/>
      <c r="L23" s="48">
        <f t="shared" si="17"/>
        <v>3400</v>
      </c>
      <c r="M23" s="49">
        <f t="shared" ref="M23:N23" si="18">M20-M22</f>
        <v>2300</v>
      </c>
      <c r="N23" s="49">
        <f t="shared" si="18"/>
        <v>1100</v>
      </c>
      <c r="O23" s="49"/>
      <c r="P23" s="50"/>
      <c r="Q23" s="50"/>
      <c r="R23" s="50"/>
      <c r="S23" s="50"/>
      <c r="T23" s="50"/>
      <c r="U23" s="50"/>
      <c r="V23" s="50"/>
      <c r="W23" s="50"/>
      <c r="X23" s="3"/>
    </row>
    <row r="24" spans="1:24" ht="89.25">
      <c r="A24" s="5" t="s">
        <v>19</v>
      </c>
      <c r="B24" s="6" t="s">
        <v>61</v>
      </c>
      <c r="C24" s="3" t="s">
        <v>47</v>
      </c>
      <c r="D24" s="3" t="s">
        <v>46</v>
      </c>
      <c r="E24" s="4" t="s">
        <v>82</v>
      </c>
      <c r="F24" s="12">
        <f>SUM(G24:L24)</f>
        <v>4000</v>
      </c>
      <c r="G24" s="15"/>
      <c r="H24" s="15"/>
      <c r="I24" s="15"/>
      <c r="J24" s="15"/>
      <c r="K24" s="15"/>
      <c r="L24" s="22">
        <f t="shared" si="5"/>
        <v>4000</v>
      </c>
      <c r="M24" s="15"/>
      <c r="N24" s="15"/>
      <c r="O24" s="15">
        <v>2000</v>
      </c>
      <c r="P24" s="15">
        <v>2000</v>
      </c>
      <c r="Q24" s="15"/>
      <c r="R24" s="15"/>
      <c r="S24" s="15"/>
      <c r="T24" s="15"/>
      <c r="U24" s="15"/>
      <c r="V24" s="15"/>
      <c r="W24" s="15"/>
      <c r="X24" s="3" t="s">
        <v>45</v>
      </c>
    </row>
    <row r="25" spans="1:24" ht="38.25">
      <c r="A25" s="5"/>
      <c r="B25" s="41" t="s">
        <v>106</v>
      </c>
      <c r="C25" s="43"/>
      <c r="D25" s="43"/>
      <c r="E25" s="44"/>
      <c r="F25" s="48">
        <f>SUM(G25:L25)</f>
        <v>0</v>
      </c>
      <c r="G25" s="45"/>
      <c r="H25" s="45"/>
      <c r="I25" s="45"/>
      <c r="J25" s="45"/>
      <c r="K25" s="45"/>
      <c r="L25" s="48">
        <f>SUM(M25:W25)</f>
        <v>0</v>
      </c>
      <c r="M25" s="45"/>
      <c r="N25" s="49"/>
      <c r="O25" s="49"/>
      <c r="P25" s="50"/>
      <c r="Q25" s="50"/>
      <c r="R25" s="50"/>
      <c r="S25" s="50"/>
      <c r="T25" s="50"/>
      <c r="U25" s="50"/>
      <c r="V25" s="50"/>
      <c r="W25" s="50"/>
      <c r="X25" s="3"/>
    </row>
    <row r="26" spans="1:24" ht="25.5">
      <c r="A26" s="5"/>
      <c r="B26" s="41" t="s">
        <v>107</v>
      </c>
      <c r="C26" s="43"/>
      <c r="D26" s="43"/>
      <c r="E26" s="44"/>
      <c r="F26" s="48">
        <f t="shared" ref="F26:F27" si="19">SUM(G26:L26)</f>
        <v>200</v>
      </c>
      <c r="G26" s="45"/>
      <c r="H26" s="45"/>
      <c r="I26" s="45"/>
      <c r="J26" s="45"/>
      <c r="K26" s="45"/>
      <c r="L26" s="48">
        <f t="shared" ref="L26:L27" si="20">SUM(M26:W26)</f>
        <v>200</v>
      </c>
      <c r="M26" s="45"/>
      <c r="N26" s="49"/>
      <c r="O26" s="49">
        <f>'[1]ВО ИС'!$K$45</f>
        <v>100</v>
      </c>
      <c r="P26" s="50">
        <f>'[1]ВО ИС'!$L$45</f>
        <v>100</v>
      </c>
      <c r="Q26" s="50"/>
      <c r="R26" s="50"/>
      <c r="S26" s="50"/>
      <c r="T26" s="50"/>
      <c r="U26" s="50"/>
      <c r="V26" s="50"/>
      <c r="W26" s="50"/>
      <c r="X26" s="3"/>
    </row>
    <row r="27" spans="1:24" ht="25.5">
      <c r="A27" s="5"/>
      <c r="B27" s="41" t="s">
        <v>108</v>
      </c>
      <c r="C27" s="43"/>
      <c r="D27" s="43"/>
      <c r="E27" s="44"/>
      <c r="F27" s="48">
        <f t="shared" si="19"/>
        <v>3800</v>
      </c>
      <c r="G27" s="45"/>
      <c r="H27" s="45"/>
      <c r="I27" s="45"/>
      <c r="J27" s="45"/>
      <c r="K27" s="45"/>
      <c r="L27" s="48">
        <f t="shared" si="20"/>
        <v>3800</v>
      </c>
      <c r="M27" s="45"/>
      <c r="N27" s="49"/>
      <c r="O27" s="49">
        <f t="shared" ref="O27:P27" si="21">O24-O26</f>
        <v>1900</v>
      </c>
      <c r="P27" s="49">
        <f t="shared" si="21"/>
        <v>1900</v>
      </c>
      <c r="Q27" s="50"/>
      <c r="R27" s="50"/>
      <c r="S27" s="50"/>
      <c r="T27" s="50"/>
      <c r="U27" s="50"/>
      <c r="V27" s="50"/>
      <c r="W27" s="50"/>
      <c r="X27" s="3"/>
    </row>
    <row r="28" spans="1:24" ht="102">
      <c r="A28" s="27">
        <v>3</v>
      </c>
      <c r="B28" s="23" t="s">
        <v>37</v>
      </c>
      <c r="C28" s="23" t="s">
        <v>38</v>
      </c>
      <c r="D28" s="23" t="s">
        <v>21</v>
      </c>
      <c r="E28" s="28"/>
      <c r="F28" s="26">
        <f>SUM(G28:L28)</f>
        <v>1750</v>
      </c>
      <c r="G28" s="26">
        <f>G29+G33+G37</f>
        <v>0</v>
      </c>
      <c r="H28" s="26">
        <f t="shared" ref="H28" si="22">H29+H33+H37</f>
        <v>0</v>
      </c>
      <c r="I28" s="26">
        <f t="shared" ref="I28" si="23">I29+I33+I37</f>
        <v>0</v>
      </c>
      <c r="J28" s="26">
        <f t="shared" ref="J28" si="24">J29+J33+J37</f>
        <v>0</v>
      </c>
      <c r="K28" s="26">
        <f t="shared" ref="K28" si="25">K29+K33+K37</f>
        <v>150</v>
      </c>
      <c r="L28" s="26">
        <f>SUM(M28:W28)</f>
        <v>1600</v>
      </c>
      <c r="M28" s="26">
        <f>M29+M33+M37</f>
        <v>0</v>
      </c>
      <c r="N28" s="26">
        <f t="shared" ref="N28" si="26">N29+N33+N37</f>
        <v>600</v>
      </c>
      <c r="O28" s="26">
        <f t="shared" ref="O28" si="27">O29+O33+O37</f>
        <v>0</v>
      </c>
      <c r="P28" s="26">
        <f t="shared" ref="P28" si="28">P29+P33+P37</f>
        <v>0</v>
      </c>
      <c r="Q28" s="26">
        <f t="shared" ref="Q28" si="29">Q29+Q33+Q37</f>
        <v>1000</v>
      </c>
      <c r="R28" s="26">
        <f t="shared" ref="R28:W28" si="30">SUM(R29:R37)</f>
        <v>0</v>
      </c>
      <c r="S28" s="26">
        <f t="shared" si="30"/>
        <v>0</v>
      </c>
      <c r="T28" s="26">
        <f t="shared" si="30"/>
        <v>0</v>
      </c>
      <c r="U28" s="26">
        <f t="shared" si="30"/>
        <v>0</v>
      </c>
      <c r="V28" s="26">
        <f t="shared" si="30"/>
        <v>0</v>
      </c>
      <c r="W28" s="26">
        <f t="shared" si="30"/>
        <v>0</v>
      </c>
      <c r="X28" s="23" t="s">
        <v>21</v>
      </c>
    </row>
    <row r="29" spans="1:24" ht="76.5">
      <c r="A29" s="7" t="s">
        <v>22</v>
      </c>
      <c r="B29" s="8" t="s">
        <v>23</v>
      </c>
      <c r="C29" s="8" t="s">
        <v>24</v>
      </c>
      <c r="D29" s="9" t="s">
        <v>25</v>
      </c>
      <c r="E29" s="10" t="s">
        <v>26</v>
      </c>
      <c r="F29" s="12">
        <f t="shared" ref="F29:F37" si="31">SUM(G29:L29)</f>
        <v>600</v>
      </c>
      <c r="G29" s="18"/>
      <c r="H29" s="18"/>
      <c r="I29" s="18"/>
      <c r="J29" s="18"/>
      <c r="K29" s="18"/>
      <c r="L29" s="22">
        <f t="shared" si="5"/>
        <v>600</v>
      </c>
      <c r="M29" s="18"/>
      <c r="N29" s="18">
        <v>600</v>
      </c>
      <c r="O29" s="19"/>
      <c r="P29" s="19"/>
      <c r="Q29" s="19"/>
      <c r="R29" s="19"/>
      <c r="S29" s="19"/>
      <c r="T29" s="19"/>
      <c r="U29" s="19"/>
      <c r="V29" s="19"/>
      <c r="W29" s="19"/>
      <c r="X29" s="9" t="s">
        <v>27</v>
      </c>
    </row>
    <row r="30" spans="1:24" ht="38.25">
      <c r="A30" s="7"/>
      <c r="B30" s="41" t="s">
        <v>106</v>
      </c>
      <c r="C30" s="43"/>
      <c r="D30" s="43"/>
      <c r="E30" s="44"/>
      <c r="F30" s="48">
        <f>SUM(G30:L30)</f>
        <v>600</v>
      </c>
      <c r="G30" s="45"/>
      <c r="H30" s="45"/>
      <c r="I30" s="45"/>
      <c r="J30" s="45"/>
      <c r="K30" s="45"/>
      <c r="L30" s="48">
        <f>SUM(M30:W30)</f>
        <v>600</v>
      </c>
      <c r="M30" s="45"/>
      <c r="N30" s="49">
        <f>N29</f>
        <v>600</v>
      </c>
      <c r="O30" s="49"/>
      <c r="P30" s="50"/>
      <c r="Q30" s="50"/>
      <c r="R30" s="50"/>
      <c r="S30" s="50"/>
      <c r="T30" s="50"/>
      <c r="U30" s="50"/>
      <c r="V30" s="50"/>
      <c r="W30" s="50"/>
      <c r="X30" s="9"/>
    </row>
    <row r="31" spans="1:24" ht="25.5">
      <c r="A31" s="7"/>
      <c r="B31" s="41" t="s">
        <v>107</v>
      </c>
      <c r="C31" s="43"/>
      <c r="D31" s="43"/>
      <c r="E31" s="44"/>
      <c r="F31" s="48">
        <f t="shared" ref="F31:F32" si="32">SUM(G31:L31)</f>
        <v>0</v>
      </c>
      <c r="G31" s="45"/>
      <c r="H31" s="45"/>
      <c r="I31" s="45"/>
      <c r="J31" s="45"/>
      <c r="K31" s="45"/>
      <c r="L31" s="48">
        <f t="shared" ref="L31:L32" si="33">SUM(M31:W31)</f>
        <v>0</v>
      </c>
      <c r="M31" s="45"/>
      <c r="N31" s="49"/>
      <c r="O31" s="49"/>
      <c r="P31" s="50"/>
      <c r="Q31" s="50"/>
      <c r="R31" s="50"/>
      <c r="S31" s="50"/>
      <c r="T31" s="50"/>
      <c r="U31" s="50"/>
      <c r="V31" s="50"/>
      <c r="W31" s="50"/>
      <c r="X31" s="9"/>
    </row>
    <row r="32" spans="1:24" ht="25.5">
      <c r="A32" s="7"/>
      <c r="B32" s="41" t="s">
        <v>108</v>
      </c>
      <c r="C32" s="43"/>
      <c r="D32" s="43"/>
      <c r="E32" s="44"/>
      <c r="F32" s="48">
        <f t="shared" si="32"/>
        <v>0</v>
      </c>
      <c r="G32" s="45"/>
      <c r="H32" s="45"/>
      <c r="I32" s="45"/>
      <c r="J32" s="45"/>
      <c r="K32" s="45"/>
      <c r="L32" s="48">
        <f t="shared" si="33"/>
        <v>0</v>
      </c>
      <c r="M32" s="45"/>
      <c r="N32" s="49"/>
      <c r="O32" s="49"/>
      <c r="P32" s="50"/>
      <c r="Q32" s="50"/>
      <c r="R32" s="50"/>
      <c r="S32" s="50"/>
      <c r="T32" s="50"/>
      <c r="U32" s="50"/>
      <c r="V32" s="50"/>
      <c r="W32" s="50"/>
      <c r="X32" s="9"/>
    </row>
    <row r="33" spans="1:24" ht="102">
      <c r="A33" s="5" t="s">
        <v>28</v>
      </c>
      <c r="B33" s="11" t="s">
        <v>29</v>
      </c>
      <c r="C33" s="6" t="s">
        <v>30</v>
      </c>
      <c r="D33" s="4" t="s">
        <v>31</v>
      </c>
      <c r="E33" s="4" t="s">
        <v>74</v>
      </c>
      <c r="F33" s="12">
        <f t="shared" si="31"/>
        <v>1000</v>
      </c>
      <c r="G33" s="13"/>
      <c r="H33" s="20"/>
      <c r="I33" s="20"/>
      <c r="J33" s="20"/>
      <c r="K33" s="20"/>
      <c r="L33" s="22">
        <f t="shared" si="5"/>
        <v>1000</v>
      </c>
      <c r="M33" s="15"/>
      <c r="N33" s="15"/>
      <c r="O33" s="15"/>
      <c r="P33" s="15"/>
      <c r="Q33" s="15">
        <v>1000</v>
      </c>
      <c r="R33" s="15"/>
      <c r="S33" s="15"/>
      <c r="T33" s="15"/>
      <c r="U33" s="15"/>
      <c r="V33" s="15"/>
      <c r="W33" s="15"/>
      <c r="X33" s="4" t="s">
        <v>31</v>
      </c>
    </row>
    <row r="34" spans="1:24" ht="38.25">
      <c r="A34" s="5"/>
      <c r="B34" s="41" t="s">
        <v>106</v>
      </c>
      <c r="C34" s="43"/>
      <c r="D34" s="43"/>
      <c r="E34" s="44"/>
      <c r="F34" s="48">
        <f>SUM(G34:L34)</f>
        <v>0</v>
      </c>
      <c r="G34" s="45"/>
      <c r="H34" s="45"/>
      <c r="I34" s="45"/>
      <c r="J34" s="45"/>
      <c r="K34" s="45"/>
      <c r="L34" s="48">
        <f>SUM(M34:W34)</f>
        <v>0</v>
      </c>
      <c r="M34" s="45"/>
      <c r="N34" s="49"/>
      <c r="O34" s="49"/>
      <c r="P34" s="50"/>
      <c r="Q34" s="50"/>
      <c r="R34" s="50"/>
      <c r="S34" s="50"/>
      <c r="T34" s="50"/>
      <c r="U34" s="50"/>
      <c r="V34" s="50"/>
      <c r="W34" s="50"/>
      <c r="X34" s="4"/>
    </row>
    <row r="35" spans="1:24" ht="25.5">
      <c r="A35" s="5"/>
      <c r="B35" s="41" t="s">
        <v>107</v>
      </c>
      <c r="C35" s="43"/>
      <c r="D35" s="43"/>
      <c r="E35" s="44"/>
      <c r="F35" s="48">
        <f t="shared" ref="F35:F36" si="34">SUM(G35:L35)</f>
        <v>0</v>
      </c>
      <c r="G35" s="45"/>
      <c r="H35" s="45"/>
      <c r="I35" s="45"/>
      <c r="J35" s="45"/>
      <c r="K35" s="45"/>
      <c r="L35" s="48">
        <f t="shared" ref="L35:L36" si="35">SUM(M35:W35)</f>
        <v>0</v>
      </c>
      <c r="M35" s="45"/>
      <c r="N35" s="49"/>
      <c r="O35" s="49"/>
      <c r="P35" s="50"/>
      <c r="Q35" s="50"/>
      <c r="R35" s="50"/>
      <c r="S35" s="50"/>
      <c r="T35" s="50"/>
      <c r="U35" s="50"/>
      <c r="V35" s="50"/>
      <c r="W35" s="50"/>
      <c r="X35" s="4"/>
    </row>
    <row r="36" spans="1:24" ht="25.5">
      <c r="A36" s="5"/>
      <c r="B36" s="41" t="s">
        <v>108</v>
      </c>
      <c r="C36" s="43"/>
      <c r="D36" s="43"/>
      <c r="E36" s="44"/>
      <c r="F36" s="48">
        <f t="shared" si="34"/>
        <v>1000</v>
      </c>
      <c r="G36" s="45"/>
      <c r="H36" s="45"/>
      <c r="I36" s="45"/>
      <c r="J36" s="45"/>
      <c r="K36" s="45"/>
      <c r="L36" s="48">
        <f t="shared" si="35"/>
        <v>1000</v>
      </c>
      <c r="M36" s="45"/>
      <c r="N36" s="49"/>
      <c r="O36" s="49"/>
      <c r="P36" s="50"/>
      <c r="Q36" s="50">
        <f>Q33</f>
        <v>1000</v>
      </c>
      <c r="R36" s="50"/>
      <c r="S36" s="50"/>
      <c r="T36" s="50"/>
      <c r="U36" s="50"/>
      <c r="V36" s="50"/>
      <c r="W36" s="50"/>
      <c r="X36" s="4"/>
    </row>
    <row r="37" spans="1:24" ht="63.75">
      <c r="A37" s="5" t="s">
        <v>32</v>
      </c>
      <c r="B37" s="6" t="s">
        <v>42</v>
      </c>
      <c r="C37" s="6" t="s">
        <v>75</v>
      </c>
      <c r="D37" s="4" t="s">
        <v>33</v>
      </c>
      <c r="E37" s="4" t="s">
        <v>73</v>
      </c>
      <c r="F37" s="12">
        <f t="shared" si="31"/>
        <v>150</v>
      </c>
      <c r="G37" s="13"/>
      <c r="H37" s="20"/>
      <c r="I37" s="20"/>
      <c r="J37" s="20"/>
      <c r="K37" s="20">
        <v>150</v>
      </c>
      <c r="L37" s="20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4" t="s">
        <v>33</v>
      </c>
    </row>
    <row r="38" spans="1:24" ht="38.25">
      <c r="A38" s="5"/>
      <c r="B38" s="41" t="s">
        <v>106</v>
      </c>
      <c r="C38" s="43"/>
      <c r="D38" s="43"/>
      <c r="E38" s="44"/>
      <c r="F38" s="48">
        <f>SUM(G38:L38)</f>
        <v>150</v>
      </c>
      <c r="G38" s="45"/>
      <c r="H38" s="45"/>
      <c r="I38" s="45"/>
      <c r="J38" s="45"/>
      <c r="K38" s="45">
        <f>K37</f>
        <v>150</v>
      </c>
      <c r="L38" s="48">
        <f>SUM(M38:W38)</f>
        <v>0</v>
      </c>
      <c r="M38" s="45"/>
      <c r="N38" s="49"/>
      <c r="O38" s="49"/>
      <c r="P38" s="50"/>
      <c r="Q38" s="50"/>
      <c r="R38" s="50"/>
      <c r="S38" s="50"/>
      <c r="T38" s="50"/>
      <c r="U38" s="50"/>
      <c r="V38" s="50"/>
      <c r="W38" s="50"/>
      <c r="X38" s="4"/>
    </row>
    <row r="39" spans="1:24" ht="25.5">
      <c r="A39" s="5"/>
      <c r="B39" s="41" t="s">
        <v>107</v>
      </c>
      <c r="C39" s="43"/>
      <c r="D39" s="43"/>
      <c r="E39" s="44"/>
      <c r="F39" s="48">
        <f t="shared" ref="F39:F40" si="36">SUM(G39:L39)</f>
        <v>0</v>
      </c>
      <c r="G39" s="45"/>
      <c r="H39" s="45"/>
      <c r="I39" s="45"/>
      <c r="J39" s="45"/>
      <c r="K39" s="45"/>
      <c r="L39" s="48">
        <f t="shared" ref="L39:L40" si="37">SUM(M39:W39)</f>
        <v>0</v>
      </c>
      <c r="M39" s="45"/>
      <c r="N39" s="49"/>
      <c r="O39" s="49"/>
      <c r="P39" s="50"/>
      <c r="Q39" s="50"/>
      <c r="R39" s="50"/>
      <c r="S39" s="50"/>
      <c r="T39" s="50"/>
      <c r="U39" s="50"/>
      <c r="V39" s="50"/>
      <c r="W39" s="50"/>
      <c r="X39" s="4"/>
    </row>
    <row r="40" spans="1:24" ht="25.5">
      <c r="A40" s="5"/>
      <c r="B40" s="41" t="s">
        <v>108</v>
      </c>
      <c r="C40" s="43"/>
      <c r="D40" s="43"/>
      <c r="E40" s="44"/>
      <c r="F40" s="48">
        <f t="shared" si="36"/>
        <v>0</v>
      </c>
      <c r="G40" s="45"/>
      <c r="H40" s="45"/>
      <c r="I40" s="45"/>
      <c r="J40" s="45"/>
      <c r="K40" s="45"/>
      <c r="L40" s="48">
        <f t="shared" si="37"/>
        <v>0</v>
      </c>
      <c r="M40" s="45"/>
      <c r="N40" s="49"/>
      <c r="O40" s="49"/>
      <c r="P40" s="50"/>
      <c r="Q40" s="50"/>
      <c r="R40" s="50"/>
      <c r="S40" s="50"/>
      <c r="T40" s="50"/>
      <c r="U40" s="50"/>
      <c r="V40" s="50"/>
      <c r="W40" s="50"/>
      <c r="X40" s="4"/>
    </row>
    <row r="41" spans="1:24" ht="25.5">
      <c r="A41" s="23">
        <v>4</v>
      </c>
      <c r="B41" s="29" t="s">
        <v>34</v>
      </c>
      <c r="C41" s="29"/>
      <c r="D41" s="29"/>
      <c r="E41" s="29"/>
      <c r="F41" s="26">
        <f>SUM(G41:L41)</f>
        <v>3250</v>
      </c>
      <c r="G41" s="26">
        <f>G28+G19+G6</f>
        <v>0</v>
      </c>
      <c r="H41" s="26">
        <f>H28+H19+H6</f>
        <v>0</v>
      </c>
      <c r="I41" s="26">
        <f>I28+I19+I6</f>
        <v>100</v>
      </c>
      <c r="J41" s="26">
        <f>J28+J19+J6</f>
        <v>3000</v>
      </c>
      <c r="K41" s="26">
        <f>K28+K19+K6</f>
        <v>150</v>
      </c>
      <c r="L41" s="26"/>
      <c r="M41" s="26">
        <f>M28+M19+M6</f>
        <v>2400</v>
      </c>
      <c r="N41" s="26">
        <f>N28+N19+N6</f>
        <v>4300</v>
      </c>
      <c r="O41" s="26">
        <f>O28+O19+O6</f>
        <v>2000</v>
      </c>
      <c r="P41" s="26">
        <f>P28+P19+P6</f>
        <v>2000</v>
      </c>
      <c r="Q41" s="26">
        <f>Q28+Q19+Q6</f>
        <v>1000</v>
      </c>
      <c r="R41" s="26">
        <f>R28+R19+R6</f>
        <v>0</v>
      </c>
      <c r="S41" s="26">
        <f>S28+S19+S6</f>
        <v>0</v>
      </c>
      <c r="T41" s="26">
        <f>T28+T19+T6</f>
        <v>0</v>
      </c>
      <c r="U41" s="26">
        <f>U28+U19+U6</f>
        <v>0</v>
      </c>
      <c r="V41" s="26">
        <f>V28+V19+V6</f>
        <v>0</v>
      </c>
      <c r="W41" s="26">
        <f>W28+W19+W6</f>
        <v>0</v>
      </c>
      <c r="X41" s="29"/>
    </row>
  </sheetData>
  <mergeCells count="10">
    <mergeCell ref="G2:W2"/>
    <mergeCell ref="X2:X3"/>
    <mergeCell ref="A4:X4"/>
    <mergeCell ref="A5:X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Y41"/>
  <sheetViews>
    <sheetView tabSelected="1" topLeftCell="A16" zoomScale="60" zoomScaleNormal="60" workbookViewId="0">
      <selection activeCell="AA25" sqref="AA25"/>
    </sheetView>
  </sheetViews>
  <sheetFormatPr defaultRowHeight="15" outlineLevelCol="1"/>
  <cols>
    <col min="1" max="1" width="5.28515625" customWidth="1"/>
    <col min="2" max="2" width="31" customWidth="1"/>
    <col min="3" max="3" width="22" customWidth="1"/>
    <col min="4" max="4" width="20.85546875" customWidth="1"/>
    <col min="5" max="6" width="14" customWidth="1"/>
    <col min="13" max="23" width="9.140625" style="51" hidden="1" customWidth="1" outlineLevel="1"/>
    <col min="24" max="24" width="21.7109375" customWidth="1" collapsed="1"/>
  </cols>
  <sheetData>
    <row r="2" spans="1:25">
      <c r="A2" s="36" t="s">
        <v>0</v>
      </c>
      <c r="B2" s="36" t="s">
        <v>1</v>
      </c>
      <c r="C2" s="36" t="s">
        <v>2</v>
      </c>
      <c r="D2" s="36" t="s">
        <v>3</v>
      </c>
      <c r="E2" s="36" t="s">
        <v>49</v>
      </c>
      <c r="F2" s="36" t="s">
        <v>50</v>
      </c>
      <c r="G2" s="37" t="s">
        <v>35</v>
      </c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6" t="s">
        <v>4</v>
      </c>
    </row>
    <row r="3" spans="1:25" ht="48" customHeight="1">
      <c r="A3" s="36"/>
      <c r="B3" s="36"/>
      <c r="C3" s="36"/>
      <c r="D3" s="36"/>
      <c r="E3" s="36"/>
      <c r="F3" s="36"/>
      <c r="G3" s="21">
        <v>2013</v>
      </c>
      <c r="H3" s="21">
        <v>2014</v>
      </c>
      <c r="I3" s="21">
        <v>2015</v>
      </c>
      <c r="J3" s="21">
        <v>2016</v>
      </c>
      <c r="K3" s="21">
        <v>2017</v>
      </c>
      <c r="L3" s="21" t="s">
        <v>103</v>
      </c>
      <c r="M3" s="21">
        <v>2018</v>
      </c>
      <c r="N3" s="21">
        <v>2019</v>
      </c>
      <c r="O3" s="21">
        <v>2020</v>
      </c>
      <c r="P3" s="21">
        <v>2021</v>
      </c>
      <c r="Q3" s="21">
        <v>2022</v>
      </c>
      <c r="R3" s="21">
        <v>2023</v>
      </c>
      <c r="S3" s="21">
        <v>2024</v>
      </c>
      <c r="T3" s="21">
        <v>2025</v>
      </c>
      <c r="U3" s="21">
        <v>2026</v>
      </c>
      <c r="V3" s="21">
        <v>2027</v>
      </c>
      <c r="W3" s="21">
        <v>2028</v>
      </c>
      <c r="X3" s="36"/>
    </row>
    <row r="4" spans="1:25">
      <c r="A4" s="37" t="s">
        <v>5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</row>
    <row r="5" spans="1:25">
      <c r="A5" s="37" t="s">
        <v>88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</row>
    <row r="6" spans="1:25" ht="189" customHeight="1">
      <c r="A6" s="23">
        <v>1</v>
      </c>
      <c r="B6" s="23" t="s">
        <v>6</v>
      </c>
      <c r="C6" s="24" t="s">
        <v>7</v>
      </c>
      <c r="D6" s="24" t="s">
        <v>8</v>
      </c>
      <c r="E6" s="25"/>
      <c r="F6" s="26">
        <f>SUM(G6:L6)</f>
        <v>10300</v>
      </c>
      <c r="G6" s="26">
        <f>G7+G11+G15</f>
        <v>0</v>
      </c>
      <c r="H6" s="26">
        <f t="shared" ref="H6:K6" si="0">H7+H11+H15</f>
        <v>2500</v>
      </c>
      <c r="I6" s="26">
        <f t="shared" si="0"/>
        <v>7800</v>
      </c>
      <c r="J6" s="26">
        <f t="shared" si="0"/>
        <v>0</v>
      </c>
      <c r="K6" s="26">
        <f t="shared" si="0"/>
        <v>0</v>
      </c>
      <c r="L6" s="26">
        <f>SUM(M6:W6)</f>
        <v>0</v>
      </c>
      <c r="M6" s="26">
        <f>M7+M11+M15</f>
        <v>0</v>
      </c>
      <c r="N6" s="26">
        <f t="shared" ref="N6" si="1">N7+N11+N15</f>
        <v>0</v>
      </c>
      <c r="O6" s="26">
        <f t="shared" ref="O6" si="2">O7+O11+O15</f>
        <v>0</v>
      </c>
      <c r="P6" s="26">
        <f t="shared" ref="P6" si="3">P7+P11+P15</f>
        <v>0</v>
      </c>
      <c r="Q6" s="26">
        <f t="shared" ref="Q6:R6" si="4">Q7+Q11+Q15</f>
        <v>0</v>
      </c>
      <c r="R6" s="26">
        <f t="shared" si="4"/>
        <v>0</v>
      </c>
      <c r="S6" s="26">
        <f t="shared" ref="S6" si="5">S7+S11+S15</f>
        <v>0</v>
      </c>
      <c r="T6" s="26">
        <f t="shared" ref="T6" si="6">T7+T11+T15</f>
        <v>0</v>
      </c>
      <c r="U6" s="26">
        <f t="shared" ref="U6" si="7">U7+U11+U15</f>
        <v>0</v>
      </c>
      <c r="V6" s="26">
        <f t="shared" ref="V6:W6" si="8">V7+V11+V15</f>
        <v>0</v>
      </c>
      <c r="W6" s="26">
        <f t="shared" si="8"/>
        <v>0</v>
      </c>
      <c r="X6" s="24" t="s">
        <v>8</v>
      </c>
    </row>
    <row r="7" spans="1:25" ht="102">
      <c r="A7" s="1" t="s">
        <v>9</v>
      </c>
      <c r="B7" s="6" t="s">
        <v>89</v>
      </c>
      <c r="C7" s="3" t="s">
        <v>56</v>
      </c>
      <c r="D7" s="3" t="s">
        <v>10</v>
      </c>
      <c r="E7" s="4" t="s">
        <v>90</v>
      </c>
      <c r="F7" s="12">
        <f>SUM(G7:L7)</f>
        <v>5200</v>
      </c>
      <c r="G7" s="20"/>
      <c r="H7" s="20"/>
      <c r="I7" s="20">
        <v>5200</v>
      </c>
      <c r="J7" s="20"/>
      <c r="K7" s="13"/>
      <c r="L7" s="22">
        <f t="shared" ref="L7:L41" si="9">SUM(M7:W7)</f>
        <v>0</v>
      </c>
      <c r="M7" s="13"/>
      <c r="N7" s="15"/>
      <c r="O7" s="15"/>
      <c r="P7" s="16"/>
      <c r="Q7" s="16"/>
      <c r="R7" s="16"/>
      <c r="S7" s="16"/>
      <c r="T7" s="16"/>
      <c r="U7" s="16"/>
      <c r="V7" s="16"/>
      <c r="W7" s="16"/>
      <c r="X7" s="3" t="s">
        <v>53</v>
      </c>
    </row>
    <row r="8" spans="1:25" ht="38.25">
      <c r="A8" s="1"/>
      <c r="B8" s="41" t="s">
        <v>106</v>
      </c>
      <c r="C8" s="43"/>
      <c r="D8" s="43"/>
      <c r="E8" s="44"/>
      <c r="F8" s="48">
        <f>SUM(G8:L8)</f>
        <v>0</v>
      </c>
      <c r="G8" s="45"/>
      <c r="H8" s="45"/>
      <c r="I8" s="45"/>
      <c r="J8" s="45"/>
      <c r="K8" s="45"/>
      <c r="L8" s="48">
        <f>SUM(M8:W8)</f>
        <v>0</v>
      </c>
      <c r="M8" s="45"/>
      <c r="N8" s="49"/>
      <c r="O8" s="49"/>
      <c r="P8" s="50"/>
      <c r="Q8" s="50"/>
      <c r="R8" s="50"/>
      <c r="S8" s="50"/>
      <c r="T8" s="50"/>
      <c r="U8" s="50"/>
      <c r="V8" s="50"/>
      <c r="W8" s="50"/>
      <c r="X8" s="3"/>
    </row>
    <row r="9" spans="1:25" ht="25.5">
      <c r="A9" s="1"/>
      <c r="B9" s="41" t="s">
        <v>107</v>
      </c>
      <c r="C9" s="43"/>
      <c r="D9" s="43"/>
      <c r="E9" s="44"/>
      <c r="F9" s="48">
        <f t="shared" ref="F9:F10" si="10">SUM(G9:L9)</f>
        <v>0</v>
      </c>
      <c r="G9" s="45"/>
      <c r="H9" s="45"/>
      <c r="I9" s="45"/>
      <c r="J9" s="45"/>
      <c r="K9" s="45"/>
      <c r="L9" s="48">
        <f t="shared" ref="L9:L10" si="11">SUM(M9:W9)</f>
        <v>0</v>
      </c>
      <c r="M9" s="45"/>
      <c r="N9" s="49"/>
      <c r="O9" s="49"/>
      <c r="P9" s="50"/>
      <c r="Q9" s="50"/>
      <c r="R9" s="50"/>
      <c r="S9" s="50"/>
      <c r="T9" s="50"/>
      <c r="U9" s="50"/>
      <c r="V9" s="50"/>
      <c r="W9" s="50"/>
      <c r="X9" s="3"/>
    </row>
    <row r="10" spans="1:25" ht="25.5">
      <c r="A10" s="1"/>
      <c r="B10" s="41" t="s">
        <v>108</v>
      </c>
      <c r="C10" s="43"/>
      <c r="D10" s="43"/>
      <c r="E10" s="44"/>
      <c r="F10" s="48">
        <f t="shared" si="10"/>
        <v>5200</v>
      </c>
      <c r="G10" s="45"/>
      <c r="H10" s="45"/>
      <c r="I10" s="45">
        <f>I7</f>
        <v>5200</v>
      </c>
      <c r="J10" s="45"/>
      <c r="K10" s="45"/>
      <c r="L10" s="48">
        <f t="shared" si="11"/>
        <v>0</v>
      </c>
      <c r="M10" s="45"/>
      <c r="N10" s="49"/>
      <c r="O10" s="49"/>
      <c r="P10" s="50"/>
      <c r="Q10" s="50"/>
      <c r="R10" s="50"/>
      <c r="S10" s="50"/>
      <c r="T10" s="50"/>
      <c r="U10" s="50"/>
      <c r="V10" s="50"/>
      <c r="W10" s="50"/>
      <c r="X10" s="3"/>
    </row>
    <row r="11" spans="1:25" ht="127.5">
      <c r="A11" s="1" t="s">
        <v>11</v>
      </c>
      <c r="B11" s="6" t="s">
        <v>63</v>
      </c>
      <c r="C11" s="3" t="s">
        <v>65</v>
      </c>
      <c r="D11" s="3" t="s">
        <v>66</v>
      </c>
      <c r="E11" s="4" t="s">
        <v>69</v>
      </c>
      <c r="F11" s="12">
        <f t="shared" ref="F11:F15" si="12">SUM(G11:L11)</f>
        <v>5000</v>
      </c>
      <c r="G11" s="20"/>
      <c r="H11" s="20">
        <v>2500</v>
      </c>
      <c r="I11" s="20">
        <v>2500</v>
      </c>
      <c r="J11" s="20"/>
      <c r="K11" s="13"/>
      <c r="L11" s="22">
        <f t="shared" si="9"/>
        <v>0</v>
      </c>
      <c r="M11" s="13"/>
      <c r="N11" s="52"/>
      <c r="O11" s="15"/>
      <c r="P11" s="16"/>
      <c r="Q11" s="16"/>
      <c r="R11" s="16"/>
      <c r="S11" s="16"/>
      <c r="T11" s="16"/>
      <c r="U11" s="16"/>
      <c r="V11" s="16"/>
      <c r="W11" s="16"/>
      <c r="X11" s="3" t="s">
        <v>66</v>
      </c>
      <c r="Y11" t="s">
        <v>105</v>
      </c>
    </row>
    <row r="12" spans="1:25" ht="38.25">
      <c r="A12" s="1"/>
      <c r="B12" s="41" t="s">
        <v>106</v>
      </c>
      <c r="C12" s="43"/>
      <c r="D12" s="43"/>
      <c r="E12" s="44"/>
      <c r="F12" s="48">
        <f>SUM(G12:L12)</f>
        <v>0</v>
      </c>
      <c r="G12" s="45"/>
      <c r="H12" s="45"/>
      <c r="I12" s="45"/>
      <c r="J12" s="45"/>
      <c r="K12" s="45"/>
      <c r="L12" s="48">
        <f>SUM(M12:W12)</f>
        <v>0</v>
      </c>
      <c r="M12" s="45"/>
      <c r="N12" s="49"/>
      <c r="O12" s="49"/>
      <c r="P12" s="50"/>
      <c r="Q12" s="50"/>
      <c r="R12" s="50"/>
      <c r="S12" s="50"/>
      <c r="T12" s="50"/>
      <c r="U12" s="50"/>
      <c r="V12" s="50"/>
      <c r="W12" s="50"/>
      <c r="X12" s="3"/>
    </row>
    <row r="13" spans="1:25" ht="25.5">
      <c r="A13" s="1"/>
      <c r="B13" s="41" t="s">
        <v>107</v>
      </c>
      <c r="C13" s="43"/>
      <c r="D13" s="43"/>
      <c r="E13" s="44"/>
      <c r="F13" s="48">
        <f t="shared" ref="F13:F14" si="13">SUM(G13:L13)</f>
        <v>200</v>
      </c>
      <c r="G13" s="45"/>
      <c r="H13" s="45">
        <f>'[1]ВО ИС'!$F$25</f>
        <v>100</v>
      </c>
      <c r="I13" s="45">
        <f>'[1]ВО ИС'!$F$25</f>
        <v>100</v>
      </c>
      <c r="J13" s="45"/>
      <c r="K13" s="45"/>
      <c r="L13" s="48">
        <f t="shared" ref="L13:L14" si="14">SUM(M13:W13)</f>
        <v>0</v>
      </c>
      <c r="M13" s="45"/>
      <c r="N13" s="49"/>
      <c r="O13" s="49"/>
      <c r="P13" s="50"/>
      <c r="Q13" s="50"/>
      <c r="R13" s="50"/>
      <c r="S13" s="50"/>
      <c r="T13" s="50"/>
      <c r="U13" s="50"/>
      <c r="V13" s="50"/>
      <c r="W13" s="50"/>
      <c r="X13" s="3"/>
    </row>
    <row r="14" spans="1:25" ht="25.5">
      <c r="A14" s="1"/>
      <c r="B14" s="41" t="s">
        <v>108</v>
      </c>
      <c r="C14" s="43"/>
      <c r="D14" s="43"/>
      <c r="E14" s="44"/>
      <c r="F14" s="48">
        <f t="shared" si="13"/>
        <v>4800</v>
      </c>
      <c r="G14" s="45"/>
      <c r="H14" s="45">
        <f>H11-H13</f>
        <v>2400</v>
      </c>
      <c r="I14" s="45">
        <f>I11-I13</f>
        <v>2400</v>
      </c>
      <c r="J14" s="45"/>
      <c r="K14" s="45"/>
      <c r="L14" s="48">
        <f t="shared" si="14"/>
        <v>0</v>
      </c>
      <c r="M14" s="45"/>
      <c r="N14" s="49"/>
      <c r="O14" s="49"/>
      <c r="P14" s="50"/>
      <c r="Q14" s="50"/>
      <c r="R14" s="50"/>
      <c r="S14" s="50"/>
      <c r="T14" s="50"/>
      <c r="U14" s="50"/>
      <c r="V14" s="50"/>
      <c r="W14" s="50"/>
      <c r="X14" s="3"/>
    </row>
    <row r="15" spans="1:25" ht="51">
      <c r="A15" s="1" t="s">
        <v>62</v>
      </c>
      <c r="B15" s="6" t="s">
        <v>68</v>
      </c>
      <c r="C15" s="6" t="s">
        <v>70</v>
      </c>
      <c r="D15" s="3" t="s">
        <v>71</v>
      </c>
      <c r="E15" s="4" t="s">
        <v>80</v>
      </c>
      <c r="F15" s="12">
        <f t="shared" si="12"/>
        <v>100</v>
      </c>
      <c r="G15" s="13"/>
      <c r="H15" s="13"/>
      <c r="I15" s="13">
        <v>100</v>
      </c>
      <c r="J15" s="13"/>
      <c r="K15" s="13"/>
      <c r="L15" s="22">
        <f t="shared" si="9"/>
        <v>0</v>
      </c>
      <c r="M15" s="13"/>
      <c r="N15" s="15"/>
      <c r="O15" s="15"/>
      <c r="P15" s="16"/>
      <c r="Q15" s="16"/>
      <c r="R15" s="16"/>
      <c r="S15" s="16"/>
      <c r="T15" s="16"/>
      <c r="U15" s="16"/>
      <c r="V15" s="16"/>
      <c r="W15" s="16"/>
      <c r="X15" s="3" t="s">
        <v>71</v>
      </c>
    </row>
    <row r="16" spans="1:25" ht="38.25">
      <c r="A16" s="1"/>
      <c r="B16" s="41" t="s">
        <v>106</v>
      </c>
      <c r="C16" s="43"/>
      <c r="D16" s="43"/>
      <c r="E16" s="44"/>
      <c r="F16" s="48">
        <f>SUM(G16:L16)</f>
        <v>0</v>
      </c>
      <c r="G16" s="45"/>
      <c r="H16" s="45"/>
      <c r="I16" s="45"/>
      <c r="J16" s="45"/>
      <c r="K16" s="45"/>
      <c r="L16" s="48">
        <f>SUM(M16:W16)</f>
        <v>0</v>
      </c>
      <c r="M16" s="45"/>
      <c r="N16" s="49"/>
      <c r="O16" s="49"/>
      <c r="P16" s="50"/>
      <c r="Q16" s="50"/>
      <c r="R16" s="50"/>
      <c r="S16" s="50"/>
      <c r="T16" s="50"/>
      <c r="U16" s="50"/>
      <c r="V16" s="50"/>
      <c r="W16" s="50"/>
      <c r="X16" s="3"/>
    </row>
    <row r="17" spans="1:24" ht="25.5">
      <c r="A17" s="1"/>
      <c r="B17" s="41" t="s">
        <v>107</v>
      </c>
      <c r="C17" s="43"/>
      <c r="D17" s="43"/>
      <c r="E17" s="44"/>
      <c r="F17" s="48">
        <f t="shared" ref="F17:F18" si="15">SUM(G17:L17)</f>
        <v>0</v>
      </c>
      <c r="G17" s="45"/>
      <c r="H17" s="45"/>
      <c r="I17" s="45"/>
      <c r="J17" s="45"/>
      <c r="K17" s="45"/>
      <c r="L17" s="48">
        <f t="shared" ref="L17:L18" si="16">SUM(M17:W17)</f>
        <v>0</v>
      </c>
      <c r="M17" s="45"/>
      <c r="N17" s="49"/>
      <c r="O17" s="49"/>
      <c r="P17" s="50"/>
      <c r="Q17" s="50"/>
      <c r="R17" s="50"/>
      <c r="S17" s="50"/>
      <c r="T17" s="50"/>
      <c r="U17" s="50"/>
      <c r="V17" s="50"/>
      <c r="W17" s="50"/>
      <c r="X17" s="3"/>
    </row>
    <row r="18" spans="1:24" ht="25.5">
      <c r="A18" s="1"/>
      <c r="B18" s="41" t="s">
        <v>108</v>
      </c>
      <c r="C18" s="43"/>
      <c r="D18" s="43"/>
      <c r="E18" s="44"/>
      <c r="F18" s="48">
        <f t="shared" si="15"/>
        <v>100</v>
      </c>
      <c r="G18" s="45"/>
      <c r="H18" s="45"/>
      <c r="I18" s="45">
        <f>I15</f>
        <v>100</v>
      </c>
      <c r="J18" s="45"/>
      <c r="K18" s="45"/>
      <c r="L18" s="48">
        <f t="shared" si="16"/>
        <v>0</v>
      </c>
      <c r="M18" s="45"/>
      <c r="N18" s="49"/>
      <c r="O18" s="49"/>
      <c r="P18" s="50"/>
      <c r="Q18" s="50"/>
      <c r="R18" s="50"/>
      <c r="S18" s="50"/>
      <c r="T18" s="50"/>
      <c r="U18" s="50"/>
      <c r="V18" s="50"/>
      <c r="W18" s="50"/>
      <c r="X18" s="3"/>
    </row>
    <row r="19" spans="1:24" ht="76.5">
      <c r="A19" s="30" t="s">
        <v>12</v>
      </c>
      <c r="B19" s="23" t="s">
        <v>13</v>
      </c>
      <c r="C19" s="24" t="s">
        <v>14</v>
      </c>
      <c r="D19" s="24" t="s">
        <v>15</v>
      </c>
      <c r="E19" s="25"/>
      <c r="F19" s="26">
        <f>SUM(G19:L19)</f>
        <v>13100</v>
      </c>
      <c r="G19" s="26">
        <f>G20+G24</f>
        <v>0</v>
      </c>
      <c r="H19" s="26">
        <f t="shared" ref="H19:K19" si="17">H20+H24</f>
        <v>0</v>
      </c>
      <c r="I19" s="26">
        <f t="shared" si="17"/>
        <v>2400</v>
      </c>
      <c r="J19" s="26">
        <f t="shared" si="17"/>
        <v>700</v>
      </c>
      <c r="K19" s="26">
        <f t="shared" si="17"/>
        <v>2500</v>
      </c>
      <c r="L19" s="26">
        <f t="shared" si="9"/>
        <v>7500</v>
      </c>
      <c r="M19" s="26">
        <f>M20+M24</f>
        <v>2500</v>
      </c>
      <c r="N19" s="26">
        <f t="shared" ref="N19" si="18">N20+N24</f>
        <v>2500</v>
      </c>
      <c r="O19" s="26">
        <f t="shared" ref="O19" si="19">O20+O24</f>
        <v>2500</v>
      </c>
      <c r="P19" s="26">
        <f t="shared" ref="P19" si="20">P20+P24</f>
        <v>0</v>
      </c>
      <c r="Q19" s="26">
        <f t="shared" ref="Q19" si="21">Q20+Q24</f>
        <v>0</v>
      </c>
      <c r="R19" s="26">
        <f>SUM(R20:R24)</f>
        <v>0</v>
      </c>
      <c r="S19" s="26">
        <f>SUM(S20:S24)</f>
        <v>0</v>
      </c>
      <c r="T19" s="26">
        <f>SUM(T20:T24)</f>
        <v>0</v>
      </c>
      <c r="U19" s="26">
        <f>SUM(U20:U24)</f>
        <v>0</v>
      </c>
      <c r="V19" s="26">
        <f>SUM(V20:V24)</f>
        <v>0</v>
      </c>
      <c r="W19" s="26">
        <f>SUM(W20:W24)</f>
        <v>0</v>
      </c>
      <c r="X19" s="24" t="s">
        <v>15</v>
      </c>
    </row>
    <row r="20" spans="1:24" ht="114.75">
      <c r="A20" s="5" t="s">
        <v>16</v>
      </c>
      <c r="B20" s="6" t="s">
        <v>58</v>
      </c>
      <c r="C20" s="3" t="s">
        <v>17</v>
      </c>
      <c r="D20" s="3" t="s">
        <v>18</v>
      </c>
      <c r="E20" s="4" t="s">
        <v>91</v>
      </c>
      <c r="F20" s="12">
        <f>SUM(G20:L20)</f>
        <v>3100</v>
      </c>
      <c r="G20" s="15"/>
      <c r="H20" s="20"/>
      <c r="I20" s="20">
        <v>2400</v>
      </c>
      <c r="J20" s="20">
        <v>700</v>
      </c>
      <c r="K20" s="20"/>
      <c r="L20" s="22">
        <f t="shared" si="9"/>
        <v>0</v>
      </c>
      <c r="M20" s="15"/>
      <c r="N20" s="15"/>
      <c r="O20" s="15"/>
      <c r="P20" s="15"/>
      <c r="Q20" s="15"/>
      <c r="R20" s="16"/>
      <c r="S20" s="16"/>
      <c r="T20" s="16"/>
      <c r="U20" s="16"/>
      <c r="V20" s="16"/>
      <c r="W20" s="16"/>
      <c r="X20" s="3" t="s">
        <v>18</v>
      </c>
    </row>
    <row r="21" spans="1:24" ht="38.25">
      <c r="A21" s="5"/>
      <c r="B21" s="41" t="s">
        <v>106</v>
      </c>
      <c r="C21" s="43"/>
      <c r="D21" s="43"/>
      <c r="E21" s="44"/>
      <c r="F21" s="48">
        <f>SUM(G21:L21)</f>
        <v>0</v>
      </c>
      <c r="G21" s="45"/>
      <c r="H21" s="45"/>
      <c r="I21" s="45"/>
      <c r="J21" s="45"/>
      <c r="K21" s="45"/>
      <c r="L21" s="48">
        <f>SUM(M21:W21)</f>
        <v>0</v>
      </c>
      <c r="M21" s="45"/>
      <c r="N21" s="49"/>
      <c r="O21" s="49"/>
      <c r="P21" s="50"/>
      <c r="Q21" s="50"/>
      <c r="R21" s="50"/>
      <c r="S21" s="50"/>
      <c r="T21" s="50"/>
      <c r="U21" s="50"/>
      <c r="V21" s="50"/>
      <c r="W21" s="50"/>
      <c r="X21" s="3"/>
    </row>
    <row r="22" spans="1:24" ht="25.5">
      <c r="A22" s="5"/>
      <c r="B22" s="41" t="s">
        <v>107</v>
      </c>
      <c r="C22" s="43"/>
      <c r="D22" s="43"/>
      <c r="E22" s="44"/>
      <c r="F22" s="48">
        <f t="shared" ref="F22:F23" si="22">SUM(G22:L22)</f>
        <v>200</v>
      </c>
      <c r="G22" s="45"/>
      <c r="H22" s="45"/>
      <c r="I22" s="45">
        <f>'[1]ВО ИС'!$F$49</f>
        <v>100</v>
      </c>
      <c r="J22" s="45">
        <f>'[1]ВО ИС'!$G$49</f>
        <v>100</v>
      </c>
      <c r="K22" s="45"/>
      <c r="L22" s="48">
        <f t="shared" ref="L22:L23" si="23">SUM(M22:W22)</f>
        <v>0</v>
      </c>
      <c r="M22" s="45"/>
      <c r="N22" s="49"/>
      <c r="O22" s="49"/>
      <c r="P22" s="50"/>
      <c r="Q22" s="50"/>
      <c r="R22" s="50"/>
      <c r="S22" s="50"/>
      <c r="T22" s="50"/>
      <c r="U22" s="50"/>
      <c r="V22" s="50"/>
      <c r="W22" s="50"/>
      <c r="X22" s="3"/>
    </row>
    <row r="23" spans="1:24" ht="25.5">
      <c r="A23" s="5"/>
      <c r="B23" s="41" t="s">
        <v>108</v>
      </c>
      <c r="C23" s="43"/>
      <c r="D23" s="43"/>
      <c r="E23" s="44"/>
      <c r="F23" s="48">
        <f t="shared" si="22"/>
        <v>2900</v>
      </c>
      <c r="G23" s="45"/>
      <c r="H23" s="45"/>
      <c r="I23" s="45">
        <f>I20-I22</f>
        <v>2300</v>
      </c>
      <c r="J23" s="45">
        <f>J20-J22</f>
        <v>600</v>
      </c>
      <c r="K23" s="45"/>
      <c r="L23" s="48">
        <f t="shared" si="23"/>
        <v>0</v>
      </c>
      <c r="M23" s="45"/>
      <c r="N23" s="49"/>
      <c r="O23" s="49"/>
      <c r="P23" s="50"/>
      <c r="Q23" s="50"/>
      <c r="R23" s="50"/>
      <c r="S23" s="50"/>
      <c r="T23" s="50"/>
      <c r="U23" s="50"/>
      <c r="V23" s="50"/>
      <c r="W23" s="50"/>
      <c r="X23" s="3"/>
    </row>
    <row r="24" spans="1:24" ht="102">
      <c r="A24" s="5" t="s">
        <v>19</v>
      </c>
      <c r="B24" s="6" t="s">
        <v>61</v>
      </c>
      <c r="C24" s="3" t="s">
        <v>47</v>
      </c>
      <c r="D24" s="3" t="s">
        <v>46</v>
      </c>
      <c r="E24" s="4" t="s">
        <v>92</v>
      </c>
      <c r="F24" s="12">
        <f>SUM(G24:L24)</f>
        <v>10000</v>
      </c>
      <c r="G24" s="15"/>
      <c r="H24" s="15"/>
      <c r="I24" s="15"/>
      <c r="J24" s="15"/>
      <c r="K24" s="15">
        <v>2500</v>
      </c>
      <c r="L24" s="22">
        <f t="shared" si="9"/>
        <v>7500</v>
      </c>
      <c r="M24" s="15">
        <v>2500</v>
      </c>
      <c r="N24" s="15">
        <v>2500</v>
      </c>
      <c r="O24" s="15">
        <v>2500</v>
      </c>
      <c r="P24" s="15"/>
      <c r="Q24" s="15"/>
      <c r="R24" s="15"/>
      <c r="S24" s="15"/>
      <c r="T24" s="15"/>
      <c r="U24" s="15"/>
      <c r="V24" s="15"/>
      <c r="W24" s="15"/>
      <c r="X24" s="3" t="s">
        <v>45</v>
      </c>
    </row>
    <row r="25" spans="1:24" ht="38.25">
      <c r="A25" s="5"/>
      <c r="B25" s="41" t="s">
        <v>106</v>
      </c>
      <c r="C25" s="43"/>
      <c r="D25" s="43"/>
      <c r="E25" s="44"/>
      <c r="F25" s="48">
        <f>SUM(G25:L25)</f>
        <v>0</v>
      </c>
      <c r="G25" s="45"/>
      <c r="H25" s="45"/>
      <c r="I25" s="45"/>
      <c r="J25" s="45"/>
      <c r="K25" s="45"/>
      <c r="L25" s="48">
        <f>SUM(M25:W25)</f>
        <v>0</v>
      </c>
      <c r="M25" s="45"/>
      <c r="N25" s="49"/>
      <c r="O25" s="49"/>
      <c r="P25" s="50"/>
      <c r="Q25" s="50"/>
      <c r="R25" s="50"/>
      <c r="S25" s="50"/>
      <c r="T25" s="50"/>
      <c r="U25" s="50"/>
      <c r="V25" s="50"/>
      <c r="W25" s="50"/>
      <c r="X25" s="3"/>
    </row>
    <row r="26" spans="1:24" ht="25.5">
      <c r="A26" s="5"/>
      <c r="B26" s="41" t="s">
        <v>107</v>
      </c>
      <c r="C26" s="43"/>
      <c r="D26" s="43"/>
      <c r="E26" s="44"/>
      <c r="F26" s="48">
        <f t="shared" ref="F26:F27" si="24">SUM(G26:L26)</f>
        <v>400</v>
      </c>
      <c r="G26" s="45"/>
      <c r="H26" s="45"/>
      <c r="I26" s="45"/>
      <c r="J26" s="45"/>
      <c r="K26" s="45">
        <f>'[1]ВО ИС'!$H$49</f>
        <v>100</v>
      </c>
      <c r="L26" s="48">
        <f t="shared" ref="L26:L27" si="25">SUM(M26:W26)</f>
        <v>300</v>
      </c>
      <c r="M26" s="45">
        <f>'[1]ВО ИС'!I49</f>
        <v>100</v>
      </c>
      <c r="N26" s="45">
        <f>'[1]ВО ИС'!J49</f>
        <v>100</v>
      </c>
      <c r="O26" s="45">
        <f>'[1]ВО ИС'!K49</f>
        <v>100</v>
      </c>
      <c r="P26" s="50"/>
      <c r="Q26" s="50"/>
      <c r="R26" s="50"/>
      <c r="S26" s="50"/>
      <c r="T26" s="50"/>
      <c r="U26" s="50"/>
      <c r="V26" s="50"/>
      <c r="W26" s="50"/>
      <c r="X26" s="3"/>
    </row>
    <row r="27" spans="1:24" ht="25.5">
      <c r="A27" s="5"/>
      <c r="B27" s="41" t="s">
        <v>108</v>
      </c>
      <c r="C27" s="43"/>
      <c r="D27" s="43"/>
      <c r="E27" s="44"/>
      <c r="F27" s="48">
        <f t="shared" si="24"/>
        <v>9600</v>
      </c>
      <c r="G27" s="45"/>
      <c r="H27" s="45"/>
      <c r="I27" s="45"/>
      <c r="J27" s="45"/>
      <c r="K27" s="45">
        <f>K24-K26</f>
        <v>2400</v>
      </c>
      <c r="L27" s="48">
        <f t="shared" si="25"/>
        <v>7200</v>
      </c>
      <c r="M27" s="45">
        <f>M24-M26</f>
        <v>2400</v>
      </c>
      <c r="N27" s="45">
        <f>N24-N26</f>
        <v>2400</v>
      </c>
      <c r="O27" s="45">
        <f>O24-O26</f>
        <v>2400</v>
      </c>
      <c r="P27" s="50"/>
      <c r="Q27" s="50"/>
      <c r="R27" s="50"/>
      <c r="S27" s="50"/>
      <c r="T27" s="50"/>
      <c r="U27" s="50"/>
      <c r="V27" s="50"/>
      <c r="W27" s="50"/>
      <c r="X27" s="3"/>
    </row>
    <row r="28" spans="1:24" ht="114.75">
      <c r="A28" s="27">
        <v>3</v>
      </c>
      <c r="B28" s="23" t="s">
        <v>37</v>
      </c>
      <c r="C28" s="23" t="s">
        <v>38</v>
      </c>
      <c r="D28" s="23" t="s">
        <v>21</v>
      </c>
      <c r="E28" s="28"/>
      <c r="F28" s="26">
        <f>SUM(G28:L28)</f>
        <v>1750</v>
      </c>
      <c r="G28" s="26">
        <f>G29+G33+G37</f>
        <v>0</v>
      </c>
      <c r="H28" s="26">
        <f>H29+H33+H37</f>
        <v>0</v>
      </c>
      <c r="I28" s="26">
        <f>I29+I33+I37</f>
        <v>0</v>
      </c>
      <c r="J28" s="26">
        <f>J29+J33+J37</f>
        <v>0</v>
      </c>
      <c r="K28" s="26">
        <f>K29+K33+K37</f>
        <v>600</v>
      </c>
      <c r="L28" s="26">
        <f>SUM(M28:W28)</f>
        <v>1150</v>
      </c>
      <c r="M28" s="26">
        <f>M29+M33+M37</f>
        <v>0</v>
      </c>
      <c r="N28" s="26">
        <f>N29+N33+N37</f>
        <v>150</v>
      </c>
      <c r="O28" s="26">
        <f>O29+O33+O37</f>
        <v>0</v>
      </c>
      <c r="P28" s="26">
        <f>P29+P33+P37</f>
        <v>1000</v>
      </c>
      <c r="Q28" s="26">
        <f>Q29+Q33+Q37</f>
        <v>0</v>
      </c>
      <c r="R28" s="26">
        <f>R29+R33+R37</f>
        <v>0</v>
      </c>
      <c r="S28" s="26">
        <f>S29+S33+S37</f>
        <v>0</v>
      </c>
      <c r="T28" s="26">
        <f>T29+T33+T37</f>
        <v>0</v>
      </c>
      <c r="U28" s="26">
        <f>U29+U33+U37</f>
        <v>0</v>
      </c>
      <c r="V28" s="26">
        <f>V29+V33+V37</f>
        <v>0</v>
      </c>
      <c r="W28" s="26">
        <f>W29+W33+W37</f>
        <v>0</v>
      </c>
      <c r="X28" s="23" t="s">
        <v>21</v>
      </c>
    </row>
    <row r="29" spans="1:24" ht="89.25">
      <c r="A29" s="7" t="s">
        <v>22</v>
      </c>
      <c r="B29" s="8" t="s">
        <v>23</v>
      </c>
      <c r="C29" s="8" t="s">
        <v>24</v>
      </c>
      <c r="D29" s="9" t="s">
        <v>25</v>
      </c>
      <c r="E29" s="10" t="s">
        <v>26</v>
      </c>
      <c r="F29" s="12">
        <f>SUM(G29:L29)</f>
        <v>600</v>
      </c>
      <c r="G29" s="18"/>
      <c r="H29" s="18"/>
      <c r="I29" s="18"/>
      <c r="J29" s="18"/>
      <c r="K29" s="18">
        <v>600</v>
      </c>
      <c r="L29" s="22">
        <f t="shared" si="9"/>
        <v>0</v>
      </c>
      <c r="M29" s="18"/>
      <c r="N29" s="18"/>
      <c r="O29" s="19"/>
      <c r="P29" s="19"/>
      <c r="Q29" s="19"/>
      <c r="R29" s="19"/>
      <c r="S29" s="19"/>
      <c r="T29" s="19"/>
      <c r="U29" s="19"/>
      <c r="V29" s="19"/>
      <c r="W29" s="19"/>
      <c r="X29" s="9" t="s">
        <v>27</v>
      </c>
    </row>
    <row r="30" spans="1:24" ht="38.25">
      <c r="A30" s="7"/>
      <c r="B30" s="41" t="s">
        <v>106</v>
      </c>
      <c r="C30" s="43"/>
      <c r="D30" s="43"/>
      <c r="E30" s="44"/>
      <c r="F30" s="48">
        <f>SUM(G30:L30)</f>
        <v>600</v>
      </c>
      <c r="G30" s="45"/>
      <c r="H30" s="45"/>
      <c r="I30" s="45"/>
      <c r="J30" s="45"/>
      <c r="K30" s="45">
        <f>K29</f>
        <v>600</v>
      </c>
      <c r="L30" s="48">
        <f>SUM(M30:W30)</f>
        <v>0</v>
      </c>
      <c r="M30" s="45"/>
      <c r="N30" s="49"/>
      <c r="O30" s="49"/>
      <c r="P30" s="50"/>
      <c r="Q30" s="50"/>
      <c r="R30" s="50"/>
      <c r="S30" s="50"/>
      <c r="T30" s="50"/>
      <c r="U30" s="50"/>
      <c r="V30" s="50"/>
      <c r="W30" s="50"/>
      <c r="X30" s="9"/>
    </row>
    <row r="31" spans="1:24" ht="25.5">
      <c r="A31" s="7"/>
      <c r="B31" s="41" t="s">
        <v>107</v>
      </c>
      <c r="C31" s="43"/>
      <c r="D31" s="43"/>
      <c r="E31" s="44"/>
      <c r="F31" s="48">
        <f t="shared" ref="F31:F32" si="26">SUM(G31:L31)</f>
        <v>0</v>
      </c>
      <c r="G31" s="45"/>
      <c r="H31" s="45"/>
      <c r="I31" s="45"/>
      <c r="J31" s="45"/>
      <c r="K31" s="45"/>
      <c r="L31" s="48">
        <f t="shared" ref="L31:L32" si="27">SUM(M31:W31)</f>
        <v>0</v>
      </c>
      <c r="M31" s="45"/>
      <c r="N31" s="49"/>
      <c r="O31" s="49"/>
      <c r="P31" s="50"/>
      <c r="Q31" s="50"/>
      <c r="R31" s="50"/>
      <c r="S31" s="50"/>
      <c r="T31" s="50"/>
      <c r="U31" s="50"/>
      <c r="V31" s="50"/>
      <c r="W31" s="50"/>
      <c r="X31" s="9"/>
    </row>
    <row r="32" spans="1:24" ht="25.5">
      <c r="A32" s="7"/>
      <c r="B32" s="41" t="s">
        <v>108</v>
      </c>
      <c r="C32" s="43"/>
      <c r="D32" s="43"/>
      <c r="E32" s="44"/>
      <c r="F32" s="48">
        <f t="shared" si="26"/>
        <v>0</v>
      </c>
      <c r="G32" s="45"/>
      <c r="H32" s="45"/>
      <c r="I32" s="45"/>
      <c r="J32" s="45"/>
      <c r="K32" s="45"/>
      <c r="L32" s="48">
        <f t="shared" si="27"/>
        <v>0</v>
      </c>
      <c r="M32" s="45"/>
      <c r="N32" s="49"/>
      <c r="O32" s="49"/>
      <c r="P32" s="50"/>
      <c r="Q32" s="50"/>
      <c r="R32" s="50"/>
      <c r="S32" s="50"/>
      <c r="T32" s="50"/>
      <c r="U32" s="50"/>
      <c r="V32" s="50"/>
      <c r="W32" s="50"/>
      <c r="X32" s="9"/>
    </row>
    <row r="33" spans="1:24" ht="140.25">
      <c r="A33" s="5" t="s">
        <v>28</v>
      </c>
      <c r="B33" s="11" t="s">
        <v>29</v>
      </c>
      <c r="C33" s="6" t="s">
        <v>30</v>
      </c>
      <c r="D33" s="4" t="s">
        <v>31</v>
      </c>
      <c r="E33" s="4" t="s">
        <v>74</v>
      </c>
      <c r="F33" s="12">
        <f t="shared" ref="F33:F37" si="28">SUM(G33:L33)</f>
        <v>1000</v>
      </c>
      <c r="G33" s="13"/>
      <c r="H33" s="20"/>
      <c r="I33" s="20"/>
      <c r="J33" s="20"/>
      <c r="K33" s="20"/>
      <c r="L33" s="22">
        <f t="shared" si="9"/>
        <v>1000</v>
      </c>
      <c r="M33" s="15"/>
      <c r="N33" s="15"/>
      <c r="O33" s="15"/>
      <c r="P33" s="15">
        <v>1000</v>
      </c>
      <c r="Q33" s="15"/>
      <c r="R33" s="15"/>
      <c r="S33" s="15"/>
      <c r="T33" s="15"/>
      <c r="U33" s="15"/>
      <c r="V33" s="15"/>
      <c r="W33" s="15"/>
      <c r="X33" s="4" t="s">
        <v>31</v>
      </c>
    </row>
    <row r="34" spans="1:24" ht="38.25">
      <c r="A34" s="5"/>
      <c r="B34" s="41" t="s">
        <v>106</v>
      </c>
      <c r="C34" s="43"/>
      <c r="D34" s="43"/>
      <c r="E34" s="44"/>
      <c r="F34" s="48">
        <f>SUM(G34:L34)</f>
        <v>0</v>
      </c>
      <c r="G34" s="45"/>
      <c r="H34" s="45"/>
      <c r="I34" s="45"/>
      <c r="J34" s="45"/>
      <c r="K34" s="45"/>
      <c r="L34" s="48">
        <f>SUM(M34:W34)</f>
        <v>0</v>
      </c>
      <c r="M34" s="45"/>
      <c r="N34" s="49"/>
      <c r="O34" s="49"/>
      <c r="P34" s="50"/>
      <c r="Q34" s="50"/>
      <c r="R34" s="50"/>
      <c r="S34" s="50"/>
      <c r="T34" s="50"/>
      <c r="U34" s="50"/>
      <c r="V34" s="50"/>
      <c r="W34" s="50"/>
      <c r="X34" s="4"/>
    </row>
    <row r="35" spans="1:24" ht="25.5">
      <c r="A35" s="5"/>
      <c r="B35" s="41" t="s">
        <v>107</v>
      </c>
      <c r="C35" s="43"/>
      <c r="D35" s="43"/>
      <c r="E35" s="44"/>
      <c r="F35" s="48">
        <f t="shared" ref="F35:F36" si="29">SUM(G35:L35)</f>
        <v>0</v>
      </c>
      <c r="G35" s="45"/>
      <c r="H35" s="45"/>
      <c r="I35" s="45"/>
      <c r="J35" s="45"/>
      <c r="K35" s="45"/>
      <c r="L35" s="48">
        <f t="shared" ref="L35:L36" si="30">SUM(M35:W35)</f>
        <v>0</v>
      </c>
      <c r="M35" s="45"/>
      <c r="N35" s="49"/>
      <c r="O35" s="49"/>
      <c r="P35" s="50"/>
      <c r="Q35" s="50"/>
      <c r="R35" s="50"/>
      <c r="S35" s="50"/>
      <c r="T35" s="50"/>
      <c r="U35" s="50"/>
      <c r="V35" s="50"/>
      <c r="W35" s="50"/>
      <c r="X35" s="4"/>
    </row>
    <row r="36" spans="1:24" ht="25.5">
      <c r="A36" s="5"/>
      <c r="B36" s="41" t="s">
        <v>108</v>
      </c>
      <c r="C36" s="43"/>
      <c r="D36" s="43"/>
      <c r="E36" s="44"/>
      <c r="F36" s="48">
        <f t="shared" si="29"/>
        <v>1000</v>
      </c>
      <c r="G36" s="45"/>
      <c r="H36" s="45"/>
      <c r="I36" s="45"/>
      <c r="J36" s="45"/>
      <c r="K36" s="45"/>
      <c r="L36" s="48">
        <f t="shared" si="30"/>
        <v>1000</v>
      </c>
      <c r="M36" s="45"/>
      <c r="N36" s="49"/>
      <c r="O36" s="49"/>
      <c r="P36" s="50">
        <f>P33</f>
        <v>1000</v>
      </c>
      <c r="Q36" s="50"/>
      <c r="R36" s="50"/>
      <c r="S36" s="50"/>
      <c r="T36" s="50"/>
      <c r="U36" s="50"/>
      <c r="V36" s="50"/>
      <c r="W36" s="50"/>
      <c r="X36" s="4"/>
    </row>
    <row r="37" spans="1:24" ht="63.75">
      <c r="A37" s="5" t="s">
        <v>32</v>
      </c>
      <c r="B37" s="6" t="s">
        <v>42</v>
      </c>
      <c r="C37" s="6" t="s">
        <v>75</v>
      </c>
      <c r="D37" s="4" t="s">
        <v>33</v>
      </c>
      <c r="E37" s="4" t="s">
        <v>73</v>
      </c>
      <c r="F37" s="12">
        <f t="shared" si="28"/>
        <v>150</v>
      </c>
      <c r="G37" s="13"/>
      <c r="H37" s="20"/>
      <c r="I37" s="20"/>
      <c r="J37" s="20"/>
      <c r="K37" s="20"/>
      <c r="L37" s="22">
        <f t="shared" si="9"/>
        <v>150</v>
      </c>
      <c r="M37" s="15"/>
      <c r="N37" s="15">
        <v>150</v>
      </c>
      <c r="O37" s="15"/>
      <c r="P37" s="15"/>
      <c r="Q37" s="15"/>
      <c r="R37" s="15"/>
      <c r="S37" s="15"/>
      <c r="T37" s="15"/>
      <c r="U37" s="15"/>
      <c r="V37" s="15"/>
      <c r="W37" s="15"/>
      <c r="X37" s="4" t="s">
        <v>33</v>
      </c>
    </row>
    <row r="38" spans="1:24" ht="38.25">
      <c r="A38" s="5"/>
      <c r="B38" s="41" t="s">
        <v>106</v>
      </c>
      <c r="C38" s="43"/>
      <c r="D38" s="43"/>
      <c r="E38" s="44"/>
      <c r="F38" s="48">
        <f>SUM(G38:L38)</f>
        <v>150</v>
      </c>
      <c r="G38" s="45"/>
      <c r="H38" s="45"/>
      <c r="I38" s="45"/>
      <c r="J38" s="45"/>
      <c r="K38" s="45"/>
      <c r="L38" s="48">
        <f>SUM(M38:W38)</f>
        <v>150</v>
      </c>
      <c r="M38" s="45"/>
      <c r="N38" s="49">
        <f>N37</f>
        <v>150</v>
      </c>
      <c r="O38" s="49"/>
      <c r="P38" s="50"/>
      <c r="Q38" s="50"/>
      <c r="R38" s="50"/>
      <c r="S38" s="50"/>
      <c r="T38" s="50"/>
      <c r="U38" s="50"/>
      <c r="V38" s="50"/>
      <c r="W38" s="50"/>
      <c r="X38" s="4"/>
    </row>
    <row r="39" spans="1:24" ht="25.5">
      <c r="A39" s="5"/>
      <c r="B39" s="41" t="s">
        <v>107</v>
      </c>
      <c r="C39" s="43"/>
      <c r="D39" s="43"/>
      <c r="E39" s="44"/>
      <c r="F39" s="48">
        <f t="shared" ref="F39:F40" si="31">SUM(G39:L39)</f>
        <v>0</v>
      </c>
      <c r="G39" s="45"/>
      <c r="H39" s="45"/>
      <c r="I39" s="45"/>
      <c r="J39" s="45"/>
      <c r="K39" s="45"/>
      <c r="L39" s="48">
        <f t="shared" ref="L39:L40" si="32">SUM(M39:W39)</f>
        <v>0</v>
      </c>
      <c r="M39" s="45"/>
      <c r="N39" s="49"/>
      <c r="O39" s="49"/>
      <c r="P39" s="50"/>
      <c r="Q39" s="50"/>
      <c r="R39" s="50"/>
      <c r="S39" s="50"/>
      <c r="T39" s="50"/>
      <c r="U39" s="50"/>
      <c r="V39" s="50"/>
      <c r="W39" s="50"/>
      <c r="X39" s="4"/>
    </row>
    <row r="40" spans="1:24" ht="25.5">
      <c r="A40" s="5"/>
      <c r="B40" s="41" t="s">
        <v>108</v>
      </c>
      <c r="C40" s="43"/>
      <c r="D40" s="43"/>
      <c r="E40" s="44"/>
      <c r="F40" s="48">
        <f t="shared" si="31"/>
        <v>0</v>
      </c>
      <c r="G40" s="45"/>
      <c r="H40" s="45"/>
      <c r="I40" s="45"/>
      <c r="J40" s="45"/>
      <c r="K40" s="45"/>
      <c r="L40" s="48">
        <f t="shared" si="32"/>
        <v>0</v>
      </c>
      <c r="M40" s="45"/>
      <c r="N40" s="49"/>
      <c r="O40" s="49"/>
      <c r="P40" s="50"/>
      <c r="Q40" s="50"/>
      <c r="R40" s="50"/>
      <c r="S40" s="50"/>
      <c r="T40" s="50"/>
      <c r="U40" s="50"/>
      <c r="V40" s="50"/>
      <c r="W40" s="50"/>
      <c r="X40" s="4"/>
    </row>
    <row r="41" spans="1:24" ht="25.5">
      <c r="A41" s="23">
        <v>4</v>
      </c>
      <c r="B41" s="29" t="s">
        <v>34</v>
      </c>
      <c r="C41" s="29"/>
      <c r="D41" s="29"/>
      <c r="E41" s="29"/>
      <c r="F41" s="26">
        <f>SUM(G41:L41)</f>
        <v>25150</v>
      </c>
      <c r="G41" s="26">
        <f>G28+G19+G6</f>
        <v>0</v>
      </c>
      <c r="H41" s="26">
        <f>H28+H19+H6</f>
        <v>2500</v>
      </c>
      <c r="I41" s="26">
        <f>I28+I19+I6</f>
        <v>10200</v>
      </c>
      <c r="J41" s="26">
        <f>J28+J19+J6</f>
        <v>700</v>
      </c>
      <c r="K41" s="26">
        <f>K28+K19+K6</f>
        <v>3100</v>
      </c>
      <c r="L41" s="26">
        <f t="shared" si="9"/>
        <v>8650</v>
      </c>
      <c r="M41" s="26">
        <f>M28+M19+M6</f>
        <v>2500</v>
      </c>
      <c r="N41" s="26">
        <f>N28+N19+N6</f>
        <v>2650</v>
      </c>
      <c r="O41" s="26">
        <f>O28+O19+O6</f>
        <v>2500</v>
      </c>
      <c r="P41" s="26">
        <f>P28+P19+P6</f>
        <v>1000</v>
      </c>
      <c r="Q41" s="26">
        <f>Q28+Q19+Q6</f>
        <v>0</v>
      </c>
      <c r="R41" s="26">
        <f>R28+R19+R6</f>
        <v>0</v>
      </c>
      <c r="S41" s="26">
        <f>S28+S19+S6</f>
        <v>0</v>
      </c>
      <c r="T41" s="26">
        <f>T28+T19+T6</f>
        <v>0</v>
      </c>
      <c r="U41" s="26">
        <f>U28+U19+U6</f>
        <v>0</v>
      </c>
      <c r="V41" s="26">
        <f>V28+V19+V6</f>
        <v>0</v>
      </c>
      <c r="W41" s="26">
        <f>W28+W19+W6</f>
        <v>0</v>
      </c>
      <c r="X41" s="29"/>
    </row>
  </sheetData>
  <mergeCells count="10">
    <mergeCell ref="G2:W2"/>
    <mergeCell ref="X2:X3"/>
    <mergeCell ref="A4:X4"/>
    <mergeCell ref="A5:X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U22"/>
  <sheetViews>
    <sheetView workbookViewId="0">
      <selection activeCell="W8" sqref="W8"/>
    </sheetView>
  </sheetViews>
  <sheetFormatPr defaultRowHeight="15" outlineLevelCol="1"/>
  <cols>
    <col min="1" max="1" width="5.7109375" customWidth="1"/>
    <col min="2" max="2" width="17" customWidth="1"/>
    <col min="3" max="3" width="15.140625" customWidth="1"/>
    <col min="10" max="20" width="0" hidden="1" customWidth="1" outlineLevel="1"/>
    <col min="21" max="21" width="9.140625" collapsed="1"/>
  </cols>
  <sheetData>
    <row r="1" spans="1:20">
      <c r="A1" s="36" t="s">
        <v>0</v>
      </c>
      <c r="B1" s="36" t="s">
        <v>93</v>
      </c>
      <c r="C1" s="36" t="s">
        <v>94</v>
      </c>
      <c r="D1" s="39" t="s">
        <v>35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43.5" customHeight="1">
      <c r="A2" s="36"/>
      <c r="B2" s="36"/>
      <c r="C2" s="36"/>
      <c r="D2" s="21">
        <v>2013</v>
      </c>
      <c r="E2" s="21">
        <v>2014</v>
      </c>
      <c r="F2" s="21">
        <v>2015</v>
      </c>
      <c r="G2" s="21">
        <v>2016</v>
      </c>
      <c r="H2" s="21">
        <v>2017</v>
      </c>
      <c r="I2" s="21" t="s">
        <v>104</v>
      </c>
      <c r="J2" s="21">
        <v>2018</v>
      </c>
      <c r="K2" s="21">
        <v>2019</v>
      </c>
      <c r="L2" s="21">
        <v>2020</v>
      </c>
      <c r="M2" s="21">
        <v>2021</v>
      </c>
      <c r="N2" s="21">
        <v>2022</v>
      </c>
      <c r="O2" s="21">
        <v>2023</v>
      </c>
      <c r="P2" s="21">
        <v>2024</v>
      </c>
      <c r="Q2" s="21">
        <v>2025</v>
      </c>
      <c r="R2" s="21">
        <v>2026</v>
      </c>
      <c r="S2" s="21">
        <v>2027</v>
      </c>
      <c r="T2" s="21">
        <v>2028</v>
      </c>
    </row>
    <row r="3" spans="1:20">
      <c r="A3" s="37" t="s">
        <v>95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51">
      <c r="A4" s="8" t="s">
        <v>9</v>
      </c>
      <c r="B4" s="31" t="s">
        <v>96</v>
      </c>
      <c r="C4" s="22">
        <f>SUM(C5:C9)</f>
        <v>44700</v>
      </c>
      <c r="D4" s="22">
        <f t="shared" ref="D4:T4" si="0">SUM(D5:D9)</f>
        <v>0</v>
      </c>
      <c r="E4" s="22">
        <f t="shared" si="0"/>
        <v>6000</v>
      </c>
      <c r="F4" s="22">
        <f t="shared" si="0"/>
        <v>16700</v>
      </c>
      <c r="G4" s="22">
        <f t="shared" si="0"/>
        <v>9000</v>
      </c>
      <c r="H4" s="22">
        <f t="shared" si="0"/>
        <v>5500</v>
      </c>
      <c r="I4" s="22">
        <f t="shared" si="0"/>
        <v>7500</v>
      </c>
      <c r="J4" s="22">
        <f t="shared" si="0"/>
        <v>2500</v>
      </c>
      <c r="K4" s="22">
        <f t="shared" si="0"/>
        <v>2500</v>
      </c>
      <c r="L4" s="22">
        <f t="shared" si="0"/>
        <v>2500</v>
      </c>
      <c r="M4" s="22">
        <f t="shared" si="0"/>
        <v>0</v>
      </c>
      <c r="N4" s="22">
        <f t="shared" si="0"/>
        <v>0</v>
      </c>
      <c r="O4" s="22">
        <f t="shared" si="0"/>
        <v>0</v>
      </c>
      <c r="P4" s="22">
        <f t="shared" si="0"/>
        <v>0</v>
      </c>
      <c r="Q4" s="22">
        <f t="shared" si="0"/>
        <v>0</v>
      </c>
      <c r="R4" s="22">
        <f t="shared" si="0"/>
        <v>0</v>
      </c>
      <c r="S4" s="22">
        <f t="shared" si="0"/>
        <v>0</v>
      </c>
      <c r="T4" s="22">
        <f t="shared" si="0"/>
        <v>0</v>
      </c>
    </row>
    <row r="5" spans="1:20">
      <c r="A5" s="8"/>
      <c r="B5" s="8" t="s">
        <v>97</v>
      </c>
      <c r="C5" s="22">
        <f>SUM(D5:I5)</f>
        <v>10500</v>
      </c>
      <c r="D5" s="32">
        <f>Светлый!G6</f>
        <v>0</v>
      </c>
      <c r="E5" s="32">
        <f>Светлый!H6</f>
        <v>3500</v>
      </c>
      <c r="F5" s="32">
        <f>Светлый!I6</f>
        <v>3500</v>
      </c>
      <c r="G5" s="32">
        <f>Светлый!J6</f>
        <v>3500</v>
      </c>
      <c r="H5" s="32">
        <f>Светлый!K6</f>
        <v>0</v>
      </c>
      <c r="I5" s="22">
        <f t="shared" ref="I5:I22" si="1">SUM(J5:T5)</f>
        <v>0</v>
      </c>
      <c r="J5" s="32">
        <f>Светлый!M6</f>
        <v>0</v>
      </c>
      <c r="K5" s="32">
        <f>Светлый!N6</f>
        <v>0</v>
      </c>
      <c r="L5" s="32">
        <f>Светлый!O6</f>
        <v>0</v>
      </c>
      <c r="M5" s="32">
        <f>Светлый!P6</f>
        <v>0</v>
      </c>
      <c r="N5" s="32">
        <f>Светлый!Q6</f>
        <v>0</v>
      </c>
      <c r="O5" s="32">
        <f>Светлый!R6</f>
        <v>0</v>
      </c>
      <c r="P5" s="32">
        <f>Светлый!S6</f>
        <v>0</v>
      </c>
      <c r="Q5" s="32">
        <f>Светлый!T6</f>
        <v>0</v>
      </c>
      <c r="R5" s="32">
        <f>Светлый!U6</f>
        <v>0</v>
      </c>
      <c r="S5" s="32">
        <f>Светлый!V6</f>
        <v>0</v>
      </c>
      <c r="T5" s="32">
        <f>Светлый!W6</f>
        <v>0</v>
      </c>
    </row>
    <row r="6" spans="1:20">
      <c r="A6" s="8"/>
      <c r="B6" s="8" t="s">
        <v>98</v>
      </c>
      <c r="C6" s="22">
        <f t="shared" ref="C6:C9" si="2">SUM(D6:I6)</f>
        <v>12700</v>
      </c>
      <c r="D6" s="32">
        <f>Алмазный!G6</f>
        <v>0</v>
      </c>
      <c r="E6" s="32">
        <f>Алмазный!H6</f>
        <v>0</v>
      </c>
      <c r="F6" s="32">
        <f>Алмазный!I6</f>
        <v>5200</v>
      </c>
      <c r="G6" s="32">
        <f>Алмазный!J6</f>
        <v>2500</v>
      </c>
      <c r="H6" s="32">
        <f>Алмазный!K6</f>
        <v>2500</v>
      </c>
      <c r="I6" s="22">
        <f t="shared" si="1"/>
        <v>2500</v>
      </c>
      <c r="J6" s="32">
        <f>Алмазный!M6</f>
        <v>2500</v>
      </c>
      <c r="K6" s="32">
        <f>Алмазный!N6</f>
        <v>0</v>
      </c>
      <c r="L6" s="32">
        <f>Алмазный!O6</f>
        <v>0</v>
      </c>
      <c r="M6" s="32">
        <f>Алмазный!P6</f>
        <v>0</v>
      </c>
      <c r="N6" s="32">
        <f>Алмазный!Q6</f>
        <v>0</v>
      </c>
      <c r="O6" s="32">
        <f>Алмазный!R6</f>
        <v>0</v>
      </c>
      <c r="P6" s="32">
        <f>Алмазный!S6</f>
        <v>0</v>
      </c>
      <c r="Q6" s="32">
        <f>Алмазный!T6</f>
        <v>0</v>
      </c>
      <c r="R6" s="32">
        <f>Алмазный!U6</f>
        <v>0</v>
      </c>
      <c r="S6" s="32">
        <f>Алмазный!V6</f>
        <v>0</v>
      </c>
      <c r="T6" s="32">
        <f>Алмазный!W6</f>
        <v>0</v>
      </c>
    </row>
    <row r="7" spans="1:20">
      <c r="A7" s="8"/>
      <c r="B7" s="8" t="s">
        <v>99</v>
      </c>
      <c r="C7" s="22">
        <f t="shared" si="2"/>
        <v>5600</v>
      </c>
      <c r="D7" s="32">
        <f>Садынский!G6</f>
        <v>0</v>
      </c>
      <c r="E7" s="32">
        <f>Садынский!H6</f>
        <v>0</v>
      </c>
      <c r="F7" s="32">
        <f>Садынский!I6</f>
        <v>100</v>
      </c>
      <c r="G7" s="32">
        <f>Садынский!J6</f>
        <v>3000</v>
      </c>
      <c r="H7" s="32">
        <f>Садынский!K6</f>
        <v>0</v>
      </c>
      <c r="I7" s="22">
        <f t="shared" si="1"/>
        <v>2500</v>
      </c>
      <c r="J7" s="32">
        <f>Садынский!M6</f>
        <v>0</v>
      </c>
      <c r="K7" s="32">
        <f>Садынский!N6</f>
        <v>2500</v>
      </c>
      <c r="L7" s="32">
        <f>Садынский!O6</f>
        <v>0</v>
      </c>
      <c r="M7" s="32">
        <f>Садынский!P6</f>
        <v>0</v>
      </c>
      <c r="N7" s="32">
        <f>Садынский!Q6</f>
        <v>0</v>
      </c>
      <c r="O7" s="32">
        <f>Садынский!R6</f>
        <v>0</v>
      </c>
      <c r="P7" s="32">
        <f>Садынский!S6</f>
        <v>0</v>
      </c>
      <c r="Q7" s="32">
        <f>Садынский!T6</f>
        <v>0</v>
      </c>
      <c r="R7" s="32">
        <f>Садынский!U6</f>
        <v>0</v>
      </c>
      <c r="S7" s="32">
        <f>Садынский!V6</f>
        <v>0</v>
      </c>
      <c r="T7" s="32">
        <f>Садынский!W6</f>
        <v>0</v>
      </c>
    </row>
    <row r="8" spans="1:20" ht="25.5">
      <c r="A8" s="8"/>
      <c r="B8" s="8" t="s">
        <v>100</v>
      </c>
      <c r="C8" s="22">
        <f t="shared" si="2"/>
        <v>5600</v>
      </c>
      <c r="D8" s="32">
        <f>Ботуобуйинский!G6</f>
        <v>0</v>
      </c>
      <c r="E8" s="32">
        <f>Ботуобуйинский!H6</f>
        <v>0</v>
      </c>
      <c r="F8" s="32">
        <f>Ботуобуйинский!I6</f>
        <v>100</v>
      </c>
      <c r="G8" s="32">
        <f>Ботуобуйинский!J6</f>
        <v>0</v>
      </c>
      <c r="H8" s="32">
        <f>Ботуобуйинский!K6</f>
        <v>3000</v>
      </c>
      <c r="I8" s="22">
        <f t="shared" si="1"/>
        <v>2500</v>
      </c>
      <c r="J8" s="32">
        <f>Ботуобуйинский!M6</f>
        <v>0</v>
      </c>
      <c r="K8" s="32">
        <f>Ботуобуйинский!N6</f>
        <v>0</v>
      </c>
      <c r="L8" s="32">
        <f>Ботуобуйинский!O6</f>
        <v>2500</v>
      </c>
      <c r="M8" s="32">
        <f>Ботуобуйинский!P6</f>
        <v>0</v>
      </c>
      <c r="N8" s="32">
        <f>Ботуобуйинский!Q6</f>
        <v>0</v>
      </c>
      <c r="O8" s="32">
        <f>Ботуобуйинский!R6</f>
        <v>0</v>
      </c>
      <c r="P8" s="32">
        <f>Ботуобуйинский!S6</f>
        <v>0</v>
      </c>
      <c r="Q8" s="32">
        <f>Ботуобуйинский!T6</f>
        <v>0</v>
      </c>
      <c r="R8" s="32">
        <f>Ботуобуйинский!U6</f>
        <v>0</v>
      </c>
      <c r="S8" s="32">
        <f>Ботуобуйинский!V6</f>
        <v>0</v>
      </c>
      <c r="T8" s="32">
        <f>Ботуобуйинский!W6</f>
        <v>0</v>
      </c>
    </row>
    <row r="9" spans="1:20">
      <c r="A9" s="8"/>
      <c r="B9" s="8" t="s">
        <v>101</v>
      </c>
      <c r="C9" s="22">
        <f t="shared" si="2"/>
        <v>10300</v>
      </c>
      <c r="D9" s="32">
        <f>Чоунинский!G6</f>
        <v>0</v>
      </c>
      <c r="E9" s="32">
        <f>Чоунинский!H6</f>
        <v>2500</v>
      </c>
      <c r="F9" s="32">
        <f>Чоунинский!I6</f>
        <v>7800</v>
      </c>
      <c r="G9" s="32">
        <f>Чоунинский!J6</f>
        <v>0</v>
      </c>
      <c r="H9" s="32">
        <f>Чоунинский!K6</f>
        <v>0</v>
      </c>
      <c r="I9" s="22">
        <f t="shared" si="1"/>
        <v>0</v>
      </c>
      <c r="J9" s="32">
        <f>Чоунинский!M6</f>
        <v>0</v>
      </c>
      <c r="K9" s="32">
        <f>Чоунинский!N6</f>
        <v>0</v>
      </c>
      <c r="L9" s="32">
        <f>Чоунинский!O6</f>
        <v>0</v>
      </c>
      <c r="M9" s="32">
        <f>Чоунинский!P6</f>
        <v>0</v>
      </c>
      <c r="N9" s="32">
        <f>Чоунинский!Q6</f>
        <v>0</v>
      </c>
      <c r="O9" s="32">
        <f>Чоунинский!R6</f>
        <v>0</v>
      </c>
      <c r="P9" s="32">
        <f>Чоунинский!S6</f>
        <v>0</v>
      </c>
      <c r="Q9" s="32">
        <f>Чоунинский!T6</f>
        <v>0</v>
      </c>
      <c r="R9" s="32">
        <f>Чоунинский!U6</f>
        <v>0</v>
      </c>
      <c r="S9" s="32">
        <f>Чоунинский!V6</f>
        <v>0</v>
      </c>
      <c r="T9" s="32">
        <f>Чоунинский!W6</f>
        <v>0</v>
      </c>
    </row>
    <row r="10" spans="1:20" ht="63.75">
      <c r="A10" s="8" t="s">
        <v>11</v>
      </c>
      <c r="B10" s="31" t="s">
        <v>102</v>
      </c>
      <c r="C10" s="22">
        <f t="shared" ref="C10:T10" si="3">SUM(C11:C15)</f>
        <v>87669</v>
      </c>
      <c r="D10" s="22">
        <f t="shared" si="3"/>
        <v>0</v>
      </c>
      <c r="E10" s="22">
        <f t="shared" si="3"/>
        <v>0</v>
      </c>
      <c r="F10" s="22">
        <f t="shared" si="3"/>
        <v>8520</v>
      </c>
      <c r="G10" s="22">
        <f t="shared" si="3"/>
        <v>10203</v>
      </c>
      <c r="H10" s="22">
        <f t="shared" si="3"/>
        <v>12003</v>
      </c>
      <c r="I10" s="22">
        <f t="shared" si="3"/>
        <v>56943</v>
      </c>
      <c r="J10" s="22">
        <f t="shared" si="3"/>
        <v>14403</v>
      </c>
      <c r="K10" s="22">
        <f t="shared" si="3"/>
        <v>9160</v>
      </c>
      <c r="L10" s="22">
        <f t="shared" si="3"/>
        <v>11580</v>
      </c>
      <c r="M10" s="22">
        <f t="shared" si="3"/>
        <v>4940</v>
      </c>
      <c r="N10" s="22">
        <f t="shared" si="3"/>
        <v>3980</v>
      </c>
      <c r="O10" s="22">
        <f t="shared" si="3"/>
        <v>2980</v>
      </c>
      <c r="P10" s="22">
        <f t="shared" si="3"/>
        <v>1980</v>
      </c>
      <c r="Q10" s="22">
        <f t="shared" si="3"/>
        <v>1980</v>
      </c>
      <c r="R10" s="22">
        <f t="shared" si="3"/>
        <v>1980</v>
      </c>
      <c r="S10" s="22">
        <f t="shared" si="3"/>
        <v>1980</v>
      </c>
      <c r="T10" s="22">
        <f t="shared" si="3"/>
        <v>1980</v>
      </c>
    </row>
    <row r="11" spans="1:20">
      <c r="A11" s="8"/>
      <c r="B11" s="8" t="s">
        <v>97</v>
      </c>
      <c r="C11" s="22">
        <f>SUM(D11:I11)</f>
        <v>41769</v>
      </c>
      <c r="D11" s="32">
        <f>Светлый!G11</f>
        <v>0</v>
      </c>
      <c r="E11" s="32">
        <f>Светлый!H11</f>
        <v>0</v>
      </c>
      <c r="F11" s="32">
        <f>Светлый!I11</f>
        <v>2760</v>
      </c>
      <c r="G11" s="32">
        <f>Светлый!J11</f>
        <v>6143</v>
      </c>
      <c r="H11" s="32">
        <f>Светлый!K11</f>
        <v>6143</v>
      </c>
      <c r="I11" s="22">
        <f t="shared" si="1"/>
        <v>26723</v>
      </c>
      <c r="J11" s="32">
        <f>Светлый!M11</f>
        <v>6143</v>
      </c>
      <c r="K11" s="32">
        <f>Светлый!N11</f>
        <v>2760</v>
      </c>
      <c r="L11" s="32">
        <f>Светлый!O11</f>
        <v>1980</v>
      </c>
      <c r="M11" s="32">
        <f>Светлый!P11</f>
        <v>1980</v>
      </c>
      <c r="N11" s="32">
        <f>Светлый!Q11</f>
        <v>1980</v>
      </c>
      <c r="O11" s="32">
        <f>Светлый!R11</f>
        <v>1980</v>
      </c>
      <c r="P11" s="32">
        <f>Светлый!S11</f>
        <v>1980</v>
      </c>
      <c r="Q11" s="32">
        <f>Светлый!T11</f>
        <v>1980</v>
      </c>
      <c r="R11" s="32">
        <f>Светлый!U11</f>
        <v>1980</v>
      </c>
      <c r="S11" s="32">
        <f>Светлый!V11</f>
        <v>1980</v>
      </c>
      <c r="T11" s="32">
        <f>Светлый!W11</f>
        <v>1980</v>
      </c>
    </row>
    <row r="12" spans="1:20">
      <c r="A12" s="8"/>
      <c r="B12" s="8" t="s">
        <v>98</v>
      </c>
      <c r="C12" s="22">
        <f t="shared" ref="C12:C15" si="4">SUM(D12:I12)</f>
        <v>18840</v>
      </c>
      <c r="D12" s="32">
        <f>Алмазный!G19</f>
        <v>0</v>
      </c>
      <c r="E12" s="32">
        <f>Алмазный!H19</f>
        <v>0</v>
      </c>
      <c r="F12" s="32">
        <f>Алмазный!I19</f>
        <v>3360</v>
      </c>
      <c r="G12" s="32">
        <f>Алмазный!J19</f>
        <v>3360</v>
      </c>
      <c r="H12" s="32">
        <f>Алмазный!K19</f>
        <v>3360</v>
      </c>
      <c r="I12" s="22">
        <f t="shared" si="1"/>
        <v>8760</v>
      </c>
      <c r="J12" s="32">
        <f>Алмазный!M19</f>
        <v>3360</v>
      </c>
      <c r="K12" s="32">
        <f>Алмазный!N19</f>
        <v>2700</v>
      </c>
      <c r="L12" s="32">
        <f>Алмазный!O19</f>
        <v>2700</v>
      </c>
      <c r="M12" s="32">
        <f>Алмазный!P19</f>
        <v>0</v>
      </c>
      <c r="N12" s="32">
        <f>Алмазный!Q19</f>
        <v>0</v>
      </c>
      <c r="O12" s="32">
        <f>Алмазный!R19</f>
        <v>0</v>
      </c>
      <c r="P12" s="32">
        <f>Алмазный!S19</f>
        <v>0</v>
      </c>
      <c r="Q12" s="32">
        <f>Алмазный!T19</f>
        <v>0</v>
      </c>
      <c r="R12" s="32">
        <f>Алмазный!U19</f>
        <v>0</v>
      </c>
      <c r="S12" s="32">
        <f>Алмазный!V19</f>
        <v>0</v>
      </c>
      <c r="T12" s="32">
        <f>Алмазный!W19</f>
        <v>0</v>
      </c>
    </row>
    <row r="13" spans="1:20">
      <c r="A13" s="8"/>
      <c r="B13" s="8" t="s">
        <v>99</v>
      </c>
      <c r="C13" s="22">
        <f t="shared" si="4"/>
        <v>7600</v>
      </c>
      <c r="D13" s="32">
        <f>Садынский!G19</f>
        <v>0</v>
      </c>
      <c r="E13" s="32">
        <f>Садынский!H19</f>
        <v>0</v>
      </c>
      <c r="F13" s="32">
        <f>Садынский!I19</f>
        <v>0</v>
      </c>
      <c r="G13" s="32">
        <f>Садынский!J19</f>
        <v>0</v>
      </c>
      <c r="H13" s="32">
        <f>Садынский!K19</f>
        <v>0</v>
      </c>
      <c r="I13" s="22">
        <f t="shared" si="1"/>
        <v>7600</v>
      </c>
      <c r="J13" s="32">
        <f>Садынский!M19</f>
        <v>2400</v>
      </c>
      <c r="K13" s="32">
        <f>Садынский!N19</f>
        <v>1200</v>
      </c>
      <c r="L13" s="32">
        <f>Садынский!O19</f>
        <v>2000</v>
      </c>
      <c r="M13" s="32">
        <f>Садынский!P19</f>
        <v>2000</v>
      </c>
      <c r="N13" s="32">
        <f>Садынский!Q19</f>
        <v>0</v>
      </c>
      <c r="O13" s="32">
        <f>Садынский!R19</f>
        <v>0</v>
      </c>
      <c r="P13" s="32">
        <f>Садынский!S19</f>
        <v>0</v>
      </c>
      <c r="Q13" s="32">
        <f>Садынский!T19</f>
        <v>0</v>
      </c>
      <c r="R13" s="32">
        <f>Садынский!U19</f>
        <v>0</v>
      </c>
      <c r="S13" s="32">
        <f>Садынский!V19</f>
        <v>0</v>
      </c>
      <c r="T13" s="32">
        <f>Садынский!W19</f>
        <v>0</v>
      </c>
    </row>
    <row r="14" spans="1:20" ht="25.5">
      <c r="A14" s="8"/>
      <c r="B14" s="8" t="s">
        <v>100</v>
      </c>
      <c r="C14" s="22">
        <f t="shared" si="4"/>
        <v>6360</v>
      </c>
      <c r="D14" s="32">
        <f>Ботуобуйинский!G19</f>
        <v>0</v>
      </c>
      <c r="E14" s="32">
        <f>Ботуобуйинский!H19</f>
        <v>0</v>
      </c>
      <c r="F14" s="32">
        <f>Ботуобуйинский!I19</f>
        <v>0</v>
      </c>
      <c r="G14" s="32">
        <f>Ботуобуйинский!J19</f>
        <v>0</v>
      </c>
      <c r="H14" s="32">
        <f>Ботуобуйинский!K19</f>
        <v>0</v>
      </c>
      <c r="I14" s="22">
        <f t="shared" si="1"/>
        <v>6360</v>
      </c>
      <c r="J14" s="32">
        <f>Ботуобуйинский!M19</f>
        <v>0</v>
      </c>
      <c r="K14" s="32">
        <f>Ботуобуйинский!N19</f>
        <v>0</v>
      </c>
      <c r="L14" s="32">
        <f>Ботуобуйинский!O19</f>
        <v>2400</v>
      </c>
      <c r="M14" s="32">
        <f>Ботуобуйинский!P19</f>
        <v>960</v>
      </c>
      <c r="N14" s="32">
        <f>Ботуобуйинский!Q19</f>
        <v>2000</v>
      </c>
      <c r="O14" s="32">
        <f>Ботуобуйинский!R19</f>
        <v>1000</v>
      </c>
      <c r="P14" s="32">
        <f>Ботуобуйинский!S19</f>
        <v>0</v>
      </c>
      <c r="Q14" s="32">
        <f>Ботуобуйинский!T19</f>
        <v>0</v>
      </c>
      <c r="R14" s="32">
        <f>Ботуобуйинский!U19</f>
        <v>0</v>
      </c>
      <c r="S14" s="32">
        <f>Ботуобуйинский!V19</f>
        <v>0</v>
      </c>
      <c r="T14" s="32">
        <f>Ботуобуйинский!W19</f>
        <v>0</v>
      </c>
    </row>
    <row r="15" spans="1:20">
      <c r="A15" s="8"/>
      <c r="B15" s="8" t="s">
        <v>101</v>
      </c>
      <c r="C15" s="22">
        <f t="shared" si="4"/>
        <v>13100</v>
      </c>
      <c r="D15" s="32">
        <f>Чоунинский!G19</f>
        <v>0</v>
      </c>
      <c r="E15" s="32">
        <f>Чоунинский!H19</f>
        <v>0</v>
      </c>
      <c r="F15" s="32">
        <f>Чоунинский!I19</f>
        <v>2400</v>
      </c>
      <c r="G15" s="32">
        <f>Чоунинский!J19</f>
        <v>700</v>
      </c>
      <c r="H15" s="32">
        <f>Чоунинский!K19</f>
        <v>2500</v>
      </c>
      <c r="I15" s="22">
        <f t="shared" si="1"/>
        <v>7500</v>
      </c>
      <c r="J15" s="32">
        <f>Чоунинский!M19</f>
        <v>2500</v>
      </c>
      <c r="K15" s="32">
        <f>Чоунинский!N19</f>
        <v>2500</v>
      </c>
      <c r="L15" s="32">
        <f>Чоунинский!O19</f>
        <v>2500</v>
      </c>
      <c r="M15" s="32">
        <f>Чоунинский!P19</f>
        <v>0</v>
      </c>
      <c r="N15" s="32">
        <f>Чоунинский!Q19</f>
        <v>0</v>
      </c>
      <c r="O15" s="32">
        <f>Чоунинский!R19</f>
        <v>0</v>
      </c>
      <c r="P15" s="32">
        <f>Чоунинский!S19</f>
        <v>0</v>
      </c>
      <c r="Q15" s="32">
        <f>Чоунинский!T19</f>
        <v>0</v>
      </c>
      <c r="R15" s="32">
        <f>Чоунинский!U19</f>
        <v>0</v>
      </c>
      <c r="S15" s="32">
        <f>Чоунинский!V19</f>
        <v>0</v>
      </c>
      <c r="T15" s="32">
        <f>Чоунинский!W19</f>
        <v>0</v>
      </c>
    </row>
    <row r="16" spans="1:20" ht="76.5">
      <c r="A16" s="8" t="s">
        <v>62</v>
      </c>
      <c r="B16" s="31" t="s">
        <v>20</v>
      </c>
      <c r="C16" s="22">
        <f>SUM(C17:C21)</f>
        <v>9750</v>
      </c>
      <c r="D16" s="22">
        <f t="shared" ref="D16:T16" si="5">SUM(D17:D21)</f>
        <v>0</v>
      </c>
      <c r="E16" s="22">
        <f t="shared" si="5"/>
        <v>600</v>
      </c>
      <c r="F16" s="22">
        <f t="shared" si="5"/>
        <v>0</v>
      </c>
      <c r="G16" s="22">
        <f t="shared" si="5"/>
        <v>300</v>
      </c>
      <c r="H16" s="22">
        <f>SUM(H17:H21)</f>
        <v>750</v>
      </c>
      <c r="I16" s="22">
        <f t="shared" si="5"/>
        <v>8100</v>
      </c>
      <c r="J16" s="22">
        <f t="shared" si="5"/>
        <v>750</v>
      </c>
      <c r="K16" s="22">
        <f t="shared" si="5"/>
        <v>2750</v>
      </c>
      <c r="L16" s="22">
        <f t="shared" si="5"/>
        <v>600</v>
      </c>
      <c r="M16" s="22">
        <f t="shared" si="5"/>
        <v>2000</v>
      </c>
      <c r="N16" s="22">
        <f t="shared" si="5"/>
        <v>1000</v>
      </c>
      <c r="O16" s="22">
        <f t="shared" si="5"/>
        <v>0</v>
      </c>
      <c r="P16" s="22">
        <f t="shared" si="5"/>
        <v>1000</v>
      </c>
      <c r="Q16" s="22">
        <f t="shared" si="5"/>
        <v>0</v>
      </c>
      <c r="R16" s="22">
        <f t="shared" si="5"/>
        <v>0</v>
      </c>
      <c r="S16" s="22">
        <f t="shared" si="5"/>
        <v>0</v>
      </c>
      <c r="T16" s="22">
        <f t="shared" si="5"/>
        <v>0</v>
      </c>
    </row>
    <row r="17" spans="1:20">
      <c r="A17" s="8"/>
      <c r="B17" s="8" t="s">
        <v>97</v>
      </c>
      <c r="C17" s="22">
        <f>SUM(D17:I17)</f>
        <v>2750</v>
      </c>
      <c r="D17" s="32">
        <f>Светлый!G20</f>
        <v>0</v>
      </c>
      <c r="E17" s="32">
        <f>Светлый!H20</f>
        <v>600</v>
      </c>
      <c r="F17" s="32">
        <f>Светлый!I20</f>
        <v>0</v>
      </c>
      <c r="G17" s="32">
        <f>Светлый!J20</f>
        <v>150</v>
      </c>
      <c r="H17" s="32">
        <f>Светлый!K20</f>
        <v>0</v>
      </c>
      <c r="I17" s="22">
        <f t="shared" si="1"/>
        <v>2000</v>
      </c>
      <c r="J17" s="32">
        <f>Светлый!M20</f>
        <v>0</v>
      </c>
      <c r="K17" s="32">
        <f>Светлый!N20</f>
        <v>2000</v>
      </c>
      <c r="L17" s="32">
        <f>Светлый!O20</f>
        <v>0</v>
      </c>
      <c r="M17" s="32">
        <f>Светлый!P20</f>
        <v>0</v>
      </c>
      <c r="N17" s="32">
        <f>Светлый!Q20</f>
        <v>0</v>
      </c>
      <c r="O17" s="32">
        <f>Светлый!R20</f>
        <v>0</v>
      </c>
      <c r="P17" s="32">
        <f>Светлый!S20</f>
        <v>0</v>
      </c>
      <c r="Q17" s="32">
        <f>Светлый!T20</f>
        <v>0</v>
      </c>
      <c r="R17" s="32">
        <f>Светлый!U20</f>
        <v>0</v>
      </c>
      <c r="S17" s="32">
        <f>Светлый!V20</f>
        <v>0</v>
      </c>
      <c r="T17" s="32">
        <f>Светлый!W20</f>
        <v>0</v>
      </c>
    </row>
    <row r="18" spans="1:20">
      <c r="A18" s="8"/>
      <c r="B18" s="8" t="s">
        <v>98</v>
      </c>
      <c r="C18" s="22">
        <f t="shared" ref="C18:C21" si="6">SUM(D18:I18)</f>
        <v>1750</v>
      </c>
      <c r="D18" s="32">
        <f>Алмазный!G28</f>
        <v>0</v>
      </c>
      <c r="E18" s="32">
        <f>Алмазный!H28</f>
        <v>0</v>
      </c>
      <c r="F18" s="32">
        <f>Алмазный!I28</f>
        <v>0</v>
      </c>
      <c r="G18" s="32">
        <f>Алмазный!J28</f>
        <v>150</v>
      </c>
      <c r="H18" s="32">
        <f>Алмазный!K28</f>
        <v>0</v>
      </c>
      <c r="I18" s="22">
        <f t="shared" si="1"/>
        <v>1600</v>
      </c>
      <c r="J18" s="32">
        <f>Алмазный!M28</f>
        <v>600</v>
      </c>
      <c r="K18" s="32">
        <f>Алмазный!N28</f>
        <v>0</v>
      </c>
      <c r="L18" s="32">
        <f>Алмазный!O28</f>
        <v>0</v>
      </c>
      <c r="M18" s="32">
        <f>Алмазный!P28</f>
        <v>1000</v>
      </c>
      <c r="N18" s="32">
        <f>Алмазный!Q28</f>
        <v>0</v>
      </c>
      <c r="O18" s="32">
        <f>Алмазный!R28</f>
        <v>0</v>
      </c>
      <c r="P18" s="32">
        <f>Алмазный!S28</f>
        <v>0</v>
      </c>
      <c r="Q18" s="32">
        <f>Алмазный!T28</f>
        <v>0</v>
      </c>
      <c r="R18" s="32">
        <f>Алмазный!U28</f>
        <v>0</v>
      </c>
      <c r="S18" s="32">
        <f>Алмазный!V28</f>
        <v>0</v>
      </c>
      <c r="T18" s="32">
        <f>Алмазный!W28</f>
        <v>0</v>
      </c>
    </row>
    <row r="19" spans="1:20">
      <c r="A19" s="8"/>
      <c r="B19" s="8" t="s">
        <v>99</v>
      </c>
      <c r="C19" s="22">
        <f t="shared" si="6"/>
        <v>1750</v>
      </c>
      <c r="D19" s="32">
        <f>Садынский!G28</f>
        <v>0</v>
      </c>
      <c r="E19" s="32">
        <f>Садынский!H28</f>
        <v>0</v>
      </c>
      <c r="F19" s="32">
        <f>Садынский!I28</f>
        <v>0</v>
      </c>
      <c r="G19" s="32">
        <f>Садынский!J28</f>
        <v>0</v>
      </c>
      <c r="H19" s="32">
        <f>Садынский!K28</f>
        <v>150</v>
      </c>
      <c r="I19" s="22">
        <f t="shared" si="1"/>
        <v>1600</v>
      </c>
      <c r="J19" s="32">
        <f>Садынский!M28</f>
        <v>0</v>
      </c>
      <c r="K19" s="32">
        <f>Садынский!N28</f>
        <v>600</v>
      </c>
      <c r="L19" s="32">
        <f>Садынский!O28</f>
        <v>0</v>
      </c>
      <c r="M19" s="32">
        <f>Садынский!P28</f>
        <v>0</v>
      </c>
      <c r="N19" s="32">
        <f>Садынский!Q28</f>
        <v>1000</v>
      </c>
      <c r="O19" s="32">
        <f>Садынский!R28</f>
        <v>0</v>
      </c>
      <c r="P19" s="32">
        <f>Садынский!S28</f>
        <v>0</v>
      </c>
      <c r="Q19" s="32">
        <f>Садынский!T28</f>
        <v>0</v>
      </c>
      <c r="R19" s="32">
        <f>Садынский!U28</f>
        <v>0</v>
      </c>
      <c r="S19" s="32">
        <f>Садынский!V28</f>
        <v>0</v>
      </c>
      <c r="T19" s="32">
        <f>Садынский!W28</f>
        <v>0</v>
      </c>
    </row>
    <row r="20" spans="1:20" ht="25.5">
      <c r="A20" s="8"/>
      <c r="B20" s="8" t="s">
        <v>100</v>
      </c>
      <c r="C20" s="22">
        <f t="shared" si="6"/>
        <v>1750</v>
      </c>
      <c r="D20" s="32">
        <f>Ботуобуйинский!G28</f>
        <v>0</v>
      </c>
      <c r="E20" s="32">
        <f>Ботуобуйинский!H28</f>
        <v>0</v>
      </c>
      <c r="F20" s="32">
        <f>Ботуобуйинский!I28</f>
        <v>0</v>
      </c>
      <c r="G20" s="32">
        <f>Ботуобуйинский!J28</f>
        <v>0</v>
      </c>
      <c r="H20" s="32">
        <f>Ботуобуйинский!K28</f>
        <v>0</v>
      </c>
      <c r="I20" s="22">
        <f t="shared" si="1"/>
        <v>1750</v>
      </c>
      <c r="J20" s="32">
        <f>Ботуобуйинский!M28</f>
        <v>150</v>
      </c>
      <c r="K20" s="32">
        <f>Ботуобуйинский!N28</f>
        <v>0</v>
      </c>
      <c r="L20" s="32">
        <f>Ботуобуйинский!O28</f>
        <v>600</v>
      </c>
      <c r="M20" s="32">
        <f>Ботуобуйинский!P28</f>
        <v>0</v>
      </c>
      <c r="N20" s="32">
        <f>Ботуобуйинский!Q28</f>
        <v>0</v>
      </c>
      <c r="O20" s="32">
        <f>Ботуобуйинский!R28</f>
        <v>0</v>
      </c>
      <c r="P20" s="32">
        <f>Ботуобуйинский!S28</f>
        <v>1000</v>
      </c>
      <c r="Q20" s="32">
        <f>Ботуобуйинский!T28</f>
        <v>0</v>
      </c>
      <c r="R20" s="32">
        <f>Ботуобуйинский!U28</f>
        <v>0</v>
      </c>
      <c r="S20" s="32">
        <f>Ботуобуйинский!V28</f>
        <v>0</v>
      </c>
      <c r="T20" s="32">
        <f>Ботуобуйинский!W28</f>
        <v>0</v>
      </c>
    </row>
    <row r="21" spans="1:20">
      <c r="A21" s="8"/>
      <c r="B21" s="8" t="s">
        <v>101</v>
      </c>
      <c r="C21" s="22">
        <f t="shared" si="6"/>
        <v>1750</v>
      </c>
      <c r="D21" s="32">
        <f>Чоунинский!G28</f>
        <v>0</v>
      </c>
      <c r="E21" s="32">
        <f>Чоунинский!H28</f>
        <v>0</v>
      </c>
      <c r="F21" s="32">
        <f>Чоунинский!I28</f>
        <v>0</v>
      </c>
      <c r="G21" s="32">
        <f>Чоунинский!J28</f>
        <v>0</v>
      </c>
      <c r="H21" s="32">
        <f>Чоунинский!K28</f>
        <v>600</v>
      </c>
      <c r="I21" s="22">
        <f t="shared" si="1"/>
        <v>1150</v>
      </c>
      <c r="J21" s="32">
        <f>Чоунинский!M28</f>
        <v>0</v>
      </c>
      <c r="K21" s="32">
        <f>Чоунинский!N28</f>
        <v>150</v>
      </c>
      <c r="L21" s="32">
        <f>Чоунинский!O28</f>
        <v>0</v>
      </c>
      <c r="M21" s="32">
        <f>Чоунинский!P28</f>
        <v>1000</v>
      </c>
      <c r="N21" s="32">
        <f>Чоунинский!Q28</f>
        <v>0</v>
      </c>
      <c r="O21" s="32">
        <f>Чоунинский!R28</f>
        <v>0</v>
      </c>
      <c r="P21" s="32">
        <f>Чоунинский!S28</f>
        <v>0</v>
      </c>
      <c r="Q21" s="32">
        <f>Чоунинский!T28</f>
        <v>0</v>
      </c>
      <c r="R21" s="32">
        <f>Чоунинский!U28</f>
        <v>0</v>
      </c>
      <c r="S21" s="32">
        <f>Чоунинский!V28</f>
        <v>0</v>
      </c>
      <c r="T21" s="32">
        <f>Чоунинский!W28</f>
        <v>0</v>
      </c>
    </row>
    <row r="22" spans="1:20" ht="63.75">
      <c r="A22" s="33" t="s">
        <v>12</v>
      </c>
      <c r="B22" s="34" t="s">
        <v>34</v>
      </c>
      <c r="C22" s="35">
        <f>C16+C10+C4</f>
        <v>142119</v>
      </c>
      <c r="D22" s="35">
        <f t="shared" ref="D22:T22" si="7">D16+D10+D4</f>
        <v>0</v>
      </c>
      <c r="E22" s="35">
        <f t="shared" si="7"/>
        <v>6600</v>
      </c>
      <c r="F22" s="35">
        <f t="shared" si="7"/>
        <v>25220</v>
      </c>
      <c r="G22" s="35">
        <f t="shared" si="7"/>
        <v>19503</v>
      </c>
      <c r="H22" s="35">
        <f t="shared" si="7"/>
        <v>18253</v>
      </c>
      <c r="I22" s="35">
        <f t="shared" si="1"/>
        <v>72543</v>
      </c>
      <c r="J22" s="35">
        <f t="shared" si="7"/>
        <v>17653</v>
      </c>
      <c r="K22" s="35">
        <f t="shared" si="7"/>
        <v>14410</v>
      </c>
      <c r="L22" s="35">
        <f t="shared" si="7"/>
        <v>14680</v>
      </c>
      <c r="M22" s="35">
        <f t="shared" si="7"/>
        <v>6940</v>
      </c>
      <c r="N22" s="35">
        <f t="shared" si="7"/>
        <v>4980</v>
      </c>
      <c r="O22" s="35">
        <f t="shared" si="7"/>
        <v>2980</v>
      </c>
      <c r="P22" s="35">
        <f t="shared" si="7"/>
        <v>2980</v>
      </c>
      <c r="Q22" s="35">
        <f t="shared" si="7"/>
        <v>1980</v>
      </c>
      <c r="R22" s="35">
        <f t="shared" si="7"/>
        <v>1980</v>
      </c>
      <c r="S22" s="35">
        <f t="shared" si="7"/>
        <v>1980</v>
      </c>
      <c r="T22" s="35">
        <f t="shared" si="7"/>
        <v>1980</v>
      </c>
    </row>
  </sheetData>
  <mergeCells count="5">
    <mergeCell ref="A1:A2"/>
    <mergeCell ref="B1:B2"/>
    <mergeCell ref="C1:C2"/>
    <mergeCell ref="D1:T1"/>
    <mergeCell ref="A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D16" sqref="D16"/>
    </sheetView>
  </sheetViews>
  <sheetFormatPr defaultRowHeight="15"/>
  <cols>
    <col min="1" max="1" width="4.7109375" customWidth="1"/>
    <col min="2" max="2" width="17.140625" customWidth="1"/>
    <col min="3" max="3" width="14.42578125" customWidth="1"/>
  </cols>
  <sheetData>
    <row r="1" spans="1:19">
      <c r="A1" s="36" t="s">
        <v>0</v>
      </c>
      <c r="B1" s="36" t="s">
        <v>93</v>
      </c>
      <c r="C1" s="36" t="s">
        <v>94</v>
      </c>
      <c r="D1" s="39" t="s">
        <v>35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26.25">
      <c r="A2" s="36"/>
      <c r="B2" s="36"/>
      <c r="C2" s="36"/>
      <c r="D2" s="21">
        <v>2013</v>
      </c>
      <c r="E2" s="21">
        <v>2014</v>
      </c>
      <c r="F2" s="21">
        <v>2015</v>
      </c>
      <c r="G2" s="21">
        <v>2016</v>
      </c>
      <c r="H2" s="21">
        <v>2017</v>
      </c>
      <c r="I2" s="21">
        <v>2018</v>
      </c>
      <c r="J2" s="21">
        <v>2019</v>
      </c>
      <c r="K2" s="21">
        <v>2020</v>
      </c>
      <c r="L2" s="21">
        <v>2021</v>
      </c>
      <c r="M2" s="21">
        <v>2022</v>
      </c>
      <c r="N2" s="21">
        <v>2023</v>
      </c>
      <c r="O2" s="21">
        <v>2024</v>
      </c>
      <c r="P2" s="21">
        <v>2025</v>
      </c>
      <c r="Q2" s="21">
        <v>2026</v>
      </c>
      <c r="R2" s="21">
        <v>2027</v>
      </c>
      <c r="S2" s="21">
        <v>2028</v>
      </c>
    </row>
    <row r="3" spans="1:19">
      <c r="A3" s="37" t="s">
        <v>95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</row>
    <row r="4" spans="1:19">
      <c r="A4" s="8"/>
      <c r="B4" s="8" t="s">
        <v>97</v>
      </c>
      <c r="C4" s="22">
        <f>SUM(D4:S4)</f>
        <v>55019</v>
      </c>
      <c r="D4" s="32">
        <f>Светлый!G33</f>
        <v>0</v>
      </c>
      <c r="E4" s="32">
        <f>Светлый!H33</f>
        <v>4100</v>
      </c>
      <c r="F4" s="32">
        <f>Светлый!I33</f>
        <v>6260</v>
      </c>
      <c r="G4" s="32">
        <f>Светлый!J33</f>
        <v>9793</v>
      </c>
      <c r="H4" s="32">
        <f>Светлый!K33</f>
        <v>6143</v>
      </c>
      <c r="I4" s="32">
        <f>Светлый!M33</f>
        <v>6143</v>
      </c>
      <c r="J4" s="32">
        <f>Светлый!N33</f>
        <v>4760</v>
      </c>
      <c r="K4" s="32">
        <f>Светлый!O33</f>
        <v>1980</v>
      </c>
      <c r="L4" s="32">
        <f>Светлый!P33</f>
        <v>1980</v>
      </c>
      <c r="M4" s="32">
        <f>Светлый!Q33</f>
        <v>1980</v>
      </c>
      <c r="N4" s="32">
        <f>Светлый!R33</f>
        <v>1980</v>
      </c>
      <c r="O4" s="32">
        <f>Светлый!S33</f>
        <v>1980</v>
      </c>
      <c r="P4" s="32">
        <f>Светлый!T33</f>
        <v>1980</v>
      </c>
      <c r="Q4" s="32">
        <f>Светлый!U33</f>
        <v>1980</v>
      </c>
      <c r="R4" s="32">
        <f>Светлый!V33</f>
        <v>1980</v>
      </c>
      <c r="S4" s="32">
        <f>Светлый!W33</f>
        <v>1980</v>
      </c>
    </row>
    <row r="5" spans="1:19">
      <c r="A5" s="8"/>
      <c r="B5" s="8" t="s">
        <v>98</v>
      </c>
      <c r="C5" s="22">
        <f>SUM(D5:S5)</f>
        <v>33290</v>
      </c>
      <c r="D5" s="32">
        <f>Алмазный!G41</f>
        <v>0</v>
      </c>
      <c r="E5" s="32">
        <f>Алмазный!H41</f>
        <v>0</v>
      </c>
      <c r="F5" s="32">
        <f>Алмазный!I41</f>
        <v>8560</v>
      </c>
      <c r="G5" s="32">
        <f>Алмазный!J41</f>
        <v>6010</v>
      </c>
      <c r="H5" s="32">
        <f>Алмазный!K41</f>
        <v>5860</v>
      </c>
      <c r="I5" s="32">
        <f>Алмазный!M41</f>
        <v>6460</v>
      </c>
      <c r="J5" s="32">
        <f>Алмазный!N41</f>
        <v>2700</v>
      </c>
      <c r="K5" s="32">
        <f>Алмазный!O41</f>
        <v>2700</v>
      </c>
      <c r="L5" s="32">
        <f>Алмазный!P41</f>
        <v>1000</v>
      </c>
      <c r="M5" s="32">
        <f>Алмазный!Q41</f>
        <v>0</v>
      </c>
      <c r="N5" s="32">
        <f>Алмазный!R41</f>
        <v>0</v>
      </c>
      <c r="O5" s="32">
        <f>Алмазный!S41</f>
        <v>0</v>
      </c>
      <c r="P5" s="32">
        <f>Алмазный!T41</f>
        <v>0</v>
      </c>
      <c r="Q5" s="32">
        <f>Алмазный!U41</f>
        <v>0</v>
      </c>
      <c r="R5" s="32">
        <f>Алмазный!V41</f>
        <v>0</v>
      </c>
      <c r="S5" s="32">
        <f>Алмазный!W41</f>
        <v>0</v>
      </c>
    </row>
    <row r="6" spans="1:19">
      <c r="A6" s="8"/>
      <c r="B6" s="8" t="s">
        <v>99</v>
      </c>
      <c r="C6" s="22">
        <f>SUM(D6:S6)</f>
        <v>14950</v>
      </c>
      <c r="D6" s="32">
        <f>Садынский!G41</f>
        <v>0</v>
      </c>
      <c r="E6" s="32">
        <f>Садынский!H41</f>
        <v>0</v>
      </c>
      <c r="F6" s="32">
        <f>Садынский!I41</f>
        <v>100</v>
      </c>
      <c r="G6" s="32">
        <f>Садынский!J41</f>
        <v>3000</v>
      </c>
      <c r="H6" s="32">
        <f>Садынский!K41</f>
        <v>150</v>
      </c>
      <c r="I6" s="32">
        <f>Садынский!M41</f>
        <v>2400</v>
      </c>
      <c r="J6" s="32">
        <f>Садынский!N41</f>
        <v>4300</v>
      </c>
      <c r="K6" s="32">
        <f>Садынский!O41</f>
        <v>2000</v>
      </c>
      <c r="L6" s="32">
        <f>Садынский!P41</f>
        <v>2000</v>
      </c>
      <c r="M6" s="32">
        <f>Садынский!Q41</f>
        <v>1000</v>
      </c>
      <c r="N6" s="32">
        <f>Садынский!R41</f>
        <v>0</v>
      </c>
      <c r="O6" s="32">
        <f>Садынский!S41</f>
        <v>0</v>
      </c>
      <c r="P6" s="32">
        <f>Садынский!T41</f>
        <v>0</v>
      </c>
      <c r="Q6" s="32">
        <f>Садынский!U41</f>
        <v>0</v>
      </c>
      <c r="R6" s="32">
        <f>Садынский!V41</f>
        <v>0</v>
      </c>
      <c r="S6" s="32">
        <f>Садынский!W41</f>
        <v>0</v>
      </c>
    </row>
    <row r="7" spans="1:19" ht="25.5">
      <c r="A7" s="8"/>
      <c r="B7" s="8" t="s">
        <v>100</v>
      </c>
      <c r="C7" s="22">
        <f>SUM(D7:S7)</f>
        <v>13710</v>
      </c>
      <c r="D7" s="32">
        <f>Ботуобуйинский!G41</f>
        <v>0</v>
      </c>
      <c r="E7" s="32">
        <f>Ботуобуйинский!H41</f>
        <v>0</v>
      </c>
      <c r="F7" s="32">
        <f>Ботуобуйинский!I41</f>
        <v>100</v>
      </c>
      <c r="G7" s="32">
        <f>Ботуобуйинский!J41</f>
        <v>0</v>
      </c>
      <c r="H7" s="32">
        <f>Ботуобуйинский!K41</f>
        <v>3000</v>
      </c>
      <c r="I7" s="32">
        <f>Ботуобуйинский!M41</f>
        <v>150</v>
      </c>
      <c r="J7" s="32">
        <f>Ботуобуйинский!N41</f>
        <v>0</v>
      </c>
      <c r="K7" s="32">
        <f>Ботуобуйинский!O41</f>
        <v>5500</v>
      </c>
      <c r="L7" s="32">
        <f>Ботуобуйинский!P41</f>
        <v>960</v>
      </c>
      <c r="M7" s="32">
        <f>Ботуобуйинский!Q41</f>
        <v>2000</v>
      </c>
      <c r="N7" s="32">
        <f>Ботуобуйинский!R41</f>
        <v>1000</v>
      </c>
      <c r="O7" s="32">
        <f>Ботуобуйинский!S41</f>
        <v>1000</v>
      </c>
      <c r="P7" s="32">
        <f>Ботуобуйинский!T41</f>
        <v>0</v>
      </c>
      <c r="Q7" s="32">
        <f>Ботуобуйинский!U41</f>
        <v>0</v>
      </c>
      <c r="R7" s="32">
        <f>Ботуобуйинский!V41</f>
        <v>0</v>
      </c>
      <c r="S7" s="32">
        <f>Ботуобуйинский!W41</f>
        <v>0</v>
      </c>
    </row>
    <row r="8" spans="1:19">
      <c r="A8" s="8"/>
      <c r="B8" s="8" t="s">
        <v>101</v>
      </c>
      <c r="C8" s="22">
        <f>SUM(D8:S8)</f>
        <v>25150</v>
      </c>
      <c r="D8" s="32">
        <f>Чоунинский!G41</f>
        <v>0</v>
      </c>
      <c r="E8" s="32">
        <f>Чоунинский!H41</f>
        <v>2500</v>
      </c>
      <c r="F8" s="32">
        <f>Чоунинский!I41</f>
        <v>10200</v>
      </c>
      <c r="G8" s="32">
        <f>Чоунинский!J41</f>
        <v>700</v>
      </c>
      <c r="H8" s="32">
        <f>Чоунинский!K41</f>
        <v>3100</v>
      </c>
      <c r="I8" s="32">
        <f>Чоунинский!M41</f>
        <v>2500</v>
      </c>
      <c r="J8" s="32">
        <f>Чоунинский!N41</f>
        <v>2650</v>
      </c>
      <c r="K8" s="32">
        <f>Чоунинский!O41</f>
        <v>2500</v>
      </c>
      <c r="L8" s="32">
        <f>Чоунинский!P41</f>
        <v>1000</v>
      </c>
      <c r="M8" s="32">
        <f>Чоунинский!Q41</f>
        <v>0</v>
      </c>
      <c r="N8" s="32">
        <f>Чоунинский!R41</f>
        <v>0</v>
      </c>
      <c r="O8" s="32">
        <f>Чоунинский!S41</f>
        <v>0</v>
      </c>
      <c r="P8" s="32">
        <f>Чоунинский!T41</f>
        <v>0</v>
      </c>
      <c r="Q8" s="32">
        <f>Чоунинский!U41</f>
        <v>0</v>
      </c>
      <c r="R8" s="32">
        <f>Чоунинский!V41</f>
        <v>0</v>
      </c>
      <c r="S8" s="32">
        <f>Чоунинский!W41</f>
        <v>0</v>
      </c>
    </row>
    <row r="9" spans="1:19" ht="63.75">
      <c r="A9" s="33" t="s">
        <v>12</v>
      </c>
      <c r="B9" s="34" t="s">
        <v>34</v>
      </c>
      <c r="C9" s="35">
        <f>C8+C7+C6+C5+C4</f>
        <v>142119</v>
      </c>
      <c r="D9" s="35">
        <f t="shared" ref="D9:S9" si="0">D8+D7+D6+D5+D4</f>
        <v>0</v>
      </c>
      <c r="E9" s="35">
        <f t="shared" si="0"/>
        <v>6600</v>
      </c>
      <c r="F9" s="35">
        <f t="shared" si="0"/>
        <v>25220</v>
      </c>
      <c r="G9" s="35">
        <f t="shared" si="0"/>
        <v>19503</v>
      </c>
      <c r="H9" s="35">
        <f t="shared" si="0"/>
        <v>18253</v>
      </c>
      <c r="I9" s="35">
        <f t="shared" si="0"/>
        <v>17653</v>
      </c>
      <c r="J9" s="35">
        <f t="shared" si="0"/>
        <v>14410</v>
      </c>
      <c r="K9" s="35">
        <f t="shared" si="0"/>
        <v>14680</v>
      </c>
      <c r="L9" s="35">
        <f t="shared" si="0"/>
        <v>6940</v>
      </c>
      <c r="M9" s="35">
        <f t="shared" si="0"/>
        <v>4980</v>
      </c>
      <c r="N9" s="35">
        <f t="shared" si="0"/>
        <v>2980</v>
      </c>
      <c r="O9" s="35">
        <f t="shared" si="0"/>
        <v>2980</v>
      </c>
      <c r="P9" s="35">
        <f t="shared" si="0"/>
        <v>1980</v>
      </c>
      <c r="Q9" s="35">
        <f t="shared" si="0"/>
        <v>1980</v>
      </c>
      <c r="R9" s="35">
        <f t="shared" si="0"/>
        <v>1980</v>
      </c>
      <c r="S9" s="35">
        <f t="shared" si="0"/>
        <v>1980</v>
      </c>
    </row>
  </sheetData>
  <mergeCells count="5">
    <mergeCell ref="A1:A2"/>
    <mergeCell ref="B1:B2"/>
    <mergeCell ref="C1:C2"/>
    <mergeCell ref="D1:S1"/>
    <mergeCell ref="A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Алмазный</vt:lpstr>
      <vt:lpstr>Светлый</vt:lpstr>
      <vt:lpstr>Ботуобуйинский</vt:lpstr>
      <vt:lpstr>Садынский</vt:lpstr>
      <vt:lpstr>Чоунинский</vt:lpstr>
      <vt:lpstr>Сводная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2014-06-10T08:55:44Z</dcterms:modified>
</cp:coreProperties>
</file>